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9449AB75-F9E7-415D-9D84-52334AC3EF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Notas Consolidada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46" i="2" l="1"/>
  <c r="G646" i="2"/>
  <c r="H621" i="2"/>
  <c r="G621" i="2"/>
  <c r="H597" i="2"/>
  <c r="G594" i="2"/>
  <c r="G597" i="2" s="1"/>
  <c r="H577" i="2"/>
  <c r="G577" i="2"/>
  <c r="H557" i="2"/>
  <c r="G557" i="2"/>
  <c r="H534" i="2"/>
  <c r="G534" i="2"/>
  <c r="H498" i="2"/>
  <c r="H496" i="2"/>
  <c r="H495" i="2"/>
  <c r="H494" i="2"/>
  <c r="H493" i="2"/>
  <c r="G493" i="2"/>
  <c r="G507" i="2" s="1"/>
  <c r="H483" i="2"/>
  <c r="G483" i="2"/>
  <c r="H453" i="2"/>
  <c r="G452" i="2"/>
  <c r="G451" i="2"/>
  <c r="G450" i="2"/>
  <c r="H449" i="2"/>
  <c r="H447" i="2"/>
  <c r="G447" i="2"/>
  <c r="H430" i="2"/>
  <c r="G430" i="2"/>
  <c r="H404" i="2"/>
  <c r="G404" i="2"/>
  <c r="H381" i="2"/>
  <c r="G381" i="2"/>
  <c r="H358" i="2"/>
  <c r="G358" i="2"/>
  <c r="H333" i="2"/>
  <c r="G333" i="2"/>
  <c r="H310" i="2"/>
  <c r="G310" i="2"/>
  <c r="H285" i="2"/>
  <c r="G285" i="2"/>
  <c r="H262" i="2"/>
  <c r="G262" i="2"/>
  <c r="H238" i="2"/>
  <c r="G238" i="2"/>
  <c r="H215" i="2"/>
  <c r="G215" i="2"/>
  <c r="G190" i="2"/>
  <c r="H146" i="2"/>
  <c r="G146" i="2"/>
  <c r="H124" i="2"/>
  <c r="G124" i="2"/>
  <c r="H102" i="2"/>
  <c r="G102" i="2"/>
  <c r="H75" i="2"/>
  <c r="G75" i="2"/>
  <c r="H46" i="2"/>
  <c r="H53" i="2" s="1"/>
  <c r="G46" i="2"/>
  <c r="G53" i="2" s="1"/>
  <c r="G31" i="2"/>
  <c r="H23" i="2"/>
  <c r="H31" i="2" s="1"/>
  <c r="G460" i="2" l="1"/>
  <c r="H507" i="2"/>
  <c r="H460" i="2"/>
</calcChain>
</file>

<file path=xl/sharedStrings.xml><?xml version="1.0" encoding="utf-8"?>
<sst xmlns="http://schemas.openxmlformats.org/spreadsheetml/2006/main" count="618" uniqueCount="127">
  <si>
    <t>Activo</t>
  </si>
  <si>
    <t>que integra el rubro de Efectivo y Equivalentes:</t>
  </si>
  <si>
    <t xml:space="preserve"> </t>
  </si>
  <si>
    <t xml:space="preserve">NOTAS AL ESTADO DE SITUACIÓN FINANCIERA </t>
  </si>
  <si>
    <t xml:space="preserve">(Pesos) </t>
  </si>
  <si>
    <t>que integra el rubro de Derechos a Recibir Efectivo o Equivalentes:</t>
  </si>
  <si>
    <t xml:space="preserve">Ente Público </t>
  </si>
  <si>
    <t xml:space="preserve">Suma de Efectivo y Equivalentes </t>
  </si>
  <si>
    <t xml:space="preserve"> Derechos a Recibir Efectivo y Equivalentes y Bienes o Servicios a Recibir</t>
  </si>
  <si>
    <t xml:space="preserve"> Efectivo y Equivalentes</t>
  </si>
  <si>
    <t xml:space="preserve">Suma de Derechos a Recibir Efectivo o Equivalentes </t>
  </si>
  <si>
    <t>que integra el rubro de Inventarios:</t>
  </si>
  <si>
    <t>que integra el rubro de Almacenes:</t>
  </si>
  <si>
    <t>Bienes Disponibles para su Transformación o Consumo (Inventarios)</t>
  </si>
  <si>
    <t xml:space="preserve">Suma de Inventarios </t>
  </si>
  <si>
    <t>Ente Público</t>
  </si>
  <si>
    <t>Suma de Almacenes</t>
  </si>
  <si>
    <t>que integra el rubro de Estimación por Pérdida o Deterioro de Activos Circulantes:</t>
  </si>
  <si>
    <t>que integra el rubro de Otros Activos Circulantes:</t>
  </si>
  <si>
    <t>que integra el rubro de Inversiones Financieras a Largo Plazo:</t>
  </si>
  <si>
    <t>Estimación por Pérdida o Deterioro de Activos Circulantes</t>
  </si>
  <si>
    <t>*</t>
  </si>
  <si>
    <t xml:space="preserve">Suma de Estimación por Pérdida o Deterioro de Activos Circulantes  </t>
  </si>
  <si>
    <t>Otros Activos Circulantes</t>
  </si>
  <si>
    <t xml:space="preserve">Se presenta la información consolidada del Municipio de Chihuahua, de las Entidades Paramunicipales y Fideicomisos No Empresariales y No Financieros </t>
  </si>
  <si>
    <t>Municipio de Chihuahua</t>
  </si>
  <si>
    <t xml:space="preserve">Suma de Otros Activos Circulantes </t>
  </si>
  <si>
    <t>Inversiones Financieras a Largo Plazo</t>
  </si>
  <si>
    <t xml:space="preserve">que integra el rubro de Derechos a Recibir Efectivo o Equivalentes a Largo Plazo: </t>
  </si>
  <si>
    <t>que integra el rubro de Bienes Inmuebles, Infraestructura y Construcciones en Proceso:</t>
  </si>
  <si>
    <t xml:space="preserve">Suma de Inversiones Financieras a Largo Plazo </t>
  </si>
  <si>
    <t xml:space="preserve"> Derechos a Recibir Efectivo o Equivalentes a Largo Plazo </t>
  </si>
  <si>
    <t xml:space="preserve">Suma de Derechos a Recibir Efectivo o Equivalentes a Largo Plazo </t>
  </si>
  <si>
    <t xml:space="preserve"> Bienes Muebles, Inmuebles e Intangibles </t>
  </si>
  <si>
    <t xml:space="preserve"> Bienes Inmuebles, Infraestructura y Construcciones en Proceso</t>
  </si>
  <si>
    <t xml:space="preserve">Suma de Bienes Inmuebles, Infraestructura y Construcciones en Proceso </t>
  </si>
  <si>
    <t xml:space="preserve">que integra el rubro de Bienes Muebles: </t>
  </si>
  <si>
    <t xml:space="preserve">que integra el rubro de Activos Intangibles: </t>
  </si>
  <si>
    <t>que integra el rubro de Activos Diferidos:</t>
  </si>
  <si>
    <t xml:space="preserve">Bienes Muebles </t>
  </si>
  <si>
    <t>Suma de Bienes Muebles</t>
  </si>
  <si>
    <t xml:space="preserve"> Activos Intangibles </t>
  </si>
  <si>
    <t xml:space="preserve">Suma de Activos Intangibles </t>
  </si>
  <si>
    <t>Activos Diferidos</t>
  </si>
  <si>
    <t>Depreciación, Deterioro y Amortización Acumulada de Bienes</t>
  </si>
  <si>
    <t xml:space="preserve">que integra el rubro de Estimación por Pérdida o Deterioro de Activos no Circulantes: </t>
  </si>
  <si>
    <t xml:space="preserve">Suma de Activos Diferidos </t>
  </si>
  <si>
    <t xml:space="preserve">Estimaciones y Deterioros </t>
  </si>
  <si>
    <t>que integra el rubro de Depreciación, Deterioro y Amortización Acumulada de Bienes:</t>
  </si>
  <si>
    <t xml:space="preserve">Suma de Depreciación, Deterioro y Amortización Acumulada de Bienes </t>
  </si>
  <si>
    <t xml:space="preserve">Estimación por Pérdida o Deterioro de Activos no Circulantes </t>
  </si>
  <si>
    <t xml:space="preserve">Suma de Estimación por Pérdida o Deterioro de Activos no Circulantes </t>
  </si>
  <si>
    <t xml:space="preserve">que integra el rubro de Otros Activos No Circulantes: </t>
  </si>
  <si>
    <t>Pasivo</t>
  </si>
  <si>
    <t>que integra el género de Pasivo:</t>
  </si>
  <si>
    <t>que integra el grupo de Pasivo Circulante:</t>
  </si>
  <si>
    <t xml:space="preserve">Otros Activos No Circulantes </t>
  </si>
  <si>
    <t xml:space="preserve">Suma de Otros Activos no Circulantes </t>
  </si>
  <si>
    <t xml:space="preserve">Suma del Pasivo Total </t>
  </si>
  <si>
    <t xml:space="preserve"> Pasivo Circulante</t>
  </si>
  <si>
    <t xml:space="preserve">Suma de Pasivo Circulante </t>
  </si>
  <si>
    <t xml:space="preserve">NOTAS AL ESTADO DE ACTIVIDADES </t>
  </si>
  <si>
    <t xml:space="preserve">que integra el grupo de Ingresos de la Gestión: </t>
  </si>
  <si>
    <t>Ingresos de Gestión</t>
  </si>
  <si>
    <t xml:space="preserve">Suma de Ingresos de Gestión </t>
  </si>
  <si>
    <t xml:space="preserve">Asignaciones, Subsidios y Subvenciones, y Pensiones y Jubilaciones </t>
  </si>
  <si>
    <t>que integra el grupo de Participaciones, Aportaciones, Convenios, Incentivos Derivados de la Colaboración Fiscal, Fondos Distintos de</t>
  </si>
  <si>
    <t>Aportaciones, Transferencias, Asignaciones, Subsidios y Subvenciones, y Pensiones y Jubilaciones:</t>
  </si>
  <si>
    <t>Suma de Participaciones, Aportaciones, Convenios, Incentivos Derivados de</t>
  </si>
  <si>
    <t xml:space="preserve">la Colaboración Fiscal, Fondos Distintos de Aportaciones, Transferencias, </t>
  </si>
  <si>
    <t>Asignaciones, Subsidios y Subvenciones, y Pensiones y Jubilaciones</t>
  </si>
  <si>
    <t>que integra el grupo de Otros Ingresos y Beneficios:</t>
  </si>
  <si>
    <t>que integra el género de Gastos y Otras Pérdidas:</t>
  </si>
  <si>
    <t xml:space="preserve"> Participaciones, Aportaciones, Convenios, Incentivos Derivados de la Colaboración Fiscal, Fondos Distintos de Aportaciones, Transferencias,</t>
  </si>
  <si>
    <t xml:space="preserve">Otros Ingresos y Beneficios </t>
  </si>
  <si>
    <t xml:space="preserve">Suma de Otros Ingresos y Beneficios </t>
  </si>
  <si>
    <t>Gastos y Otras Pérdidas</t>
  </si>
  <si>
    <t xml:space="preserve">Suma de Gastos y Otras Pérdidas </t>
  </si>
  <si>
    <t>NOTAS AL ESTADO DE VARIACIÓN EN LA HACIENDA PÚBLICA/PATRIMONIO</t>
  </si>
  <si>
    <t xml:space="preserve">Este Estado muestra los cambios o variaciones que sufrieron los distintos elementos que componen la Hacienda Pública entre el 31 de diciembre </t>
  </si>
  <si>
    <t>de 2020 y 31 de diciembre de 2019, el monto se conforma como sigue:</t>
  </si>
  <si>
    <t xml:space="preserve">Suma de la Hacienda Pública / Patrimonio </t>
  </si>
  <si>
    <t>NOTAS AL ESTADO DE FLUJOS DE EFECTIVO</t>
  </si>
  <si>
    <t>Flujo de Efectivo de las Actividades de Operación</t>
  </si>
  <si>
    <t xml:space="preserve">Suma de Flujos de Efectivo de Actividades de Operación </t>
  </si>
  <si>
    <t xml:space="preserve">Flujo de Efectivo de las Actividades de Inversión </t>
  </si>
  <si>
    <t xml:space="preserve">Suma de Flujos de Efectivo de Actividades de Inversión </t>
  </si>
  <si>
    <t>Flujo de Efectivo de las Actividades de Financiamiento</t>
  </si>
  <si>
    <t>que integra el renglón de Incremento/Disminución Neta en el Efectivo y Equivalentes al Efectivo:</t>
  </si>
  <si>
    <t>que integra el renglón de Efectivo y Equivalentes al Efectivo al Final del Ejercicio:</t>
  </si>
  <si>
    <t xml:space="preserve">Suma de Flujos de Efectivo de Actividades de Financiamiento </t>
  </si>
  <si>
    <t xml:space="preserve">Incremento/Disminución Neta en el Efectivo y Equivalentes al Efectivo </t>
  </si>
  <si>
    <t>Suma del Incremento/Disminución Neta en el Efectivo y Equivalentes al Efectivo</t>
  </si>
  <si>
    <t>Efectivo y Equivalentes al Efectivo al Final del Ejercicio</t>
  </si>
  <si>
    <t xml:space="preserve">Ente Público  </t>
  </si>
  <si>
    <t xml:space="preserve">Suma del Efectivo y Equivalentes al Efectivo al Final del Ejercicio </t>
  </si>
  <si>
    <t xml:space="preserve">Instituto Municipal de las Mujeres </t>
  </si>
  <si>
    <t xml:space="preserve">Centro de Atención y Prevención Psicológica </t>
  </si>
  <si>
    <t xml:space="preserve">Consejo de urbanización Municipal </t>
  </si>
  <si>
    <t xml:space="preserve">DIF Municipal </t>
  </si>
  <si>
    <t xml:space="preserve">Instituto Municipal de Planeación </t>
  </si>
  <si>
    <t>Instituto Municipal de Cultura Física y Deporte</t>
  </si>
  <si>
    <t xml:space="preserve">Instituto Municipal de Pensiones </t>
  </si>
  <si>
    <t>Fideicomiso del Parque Metropolitano Tres Presas</t>
  </si>
  <si>
    <t>Fideicomiso para el Cuidado del Agua del Municipio de Chihuahua</t>
  </si>
  <si>
    <t>Fideicomiso Centro Urbano e Histórico de la Ciudad de Chihuahua</t>
  </si>
  <si>
    <t>Fideicomiso Administrado por Banorte de la Dirección de Seguridad Pública</t>
  </si>
  <si>
    <t>Fideicomiso Administrado por Santander de la Dirección de Seguridad Pública</t>
  </si>
  <si>
    <t xml:space="preserve">Instituto de Cultura del Municipio </t>
  </si>
  <si>
    <t>PRESIDENTA MUNICIPAL</t>
  </si>
  <si>
    <t>TESORERA MUNICIPAL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</si>
  <si>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</si>
  <si>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</si>
  <si>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</si>
  <si>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</si>
  <si>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</si>
  <si>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MUNICIPIO DE CHIHUAHUA</t>
  </si>
  <si>
    <t>AL 31 DE DICIEMBRE DE 2020</t>
  </si>
  <si>
    <t>NOTAS DE DESGLOSE</t>
  </si>
  <si>
    <t xml:space="preserve">NOTAS A LOS ESTADOS FINACIEROS CONSOLIDADOS </t>
  </si>
  <si>
    <t>_____________________________________</t>
  </si>
  <si>
    <t>_________________________________________</t>
  </si>
  <si>
    <t>__________________________________________________________</t>
  </si>
  <si>
    <t>C.P. CARLOS DAVID OROZCO CHACÓN</t>
  </si>
  <si>
    <t>NOTAS DE MEMORIA</t>
  </si>
  <si>
    <t>NOTAS DE GESTION ADMINISTRATIVA</t>
  </si>
  <si>
    <t>Se encuentran disponibles en la información de cada Ente público que integra 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</si>
</sst>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43" fontId="3" fillId="0" borderId="0" xfId="1" applyFont="1" applyAlignment="1">
      <alignment horizontal="center"/>
    </xf>
    <xf numFmtId="43" fontId="0" fillId="0" borderId="0" xfId="1" applyFont="1"/>
    <xf numFmtId="43" fontId="1" fillId="0" borderId="0" xfId="1" applyFont="1"/>
    <xf numFmtId="164" fontId="1" fillId="0" borderId="0" xfId="1" applyNumberFormat="1" applyFont="1" applyAlignment="1">
      <alignment horizontal="center"/>
    </xf>
    <xf numFmtId="43" fontId="1" fillId="0" borderId="0" xfId="1" applyFont="1" applyAlignment="1"/>
    <xf numFmtId="43" fontId="4" fillId="0" borderId="0" xfId="1" applyFont="1" applyFill="1" applyBorder="1" applyAlignment="1" applyProtection="1">
      <alignment horizontal="center" vertical="center"/>
      <protection locked="0"/>
    </xf>
    <xf numFmtId="43" fontId="0" fillId="0" borderId="0" xfId="0" applyNumberFormat="1"/>
    <xf numFmtId="43" fontId="4" fillId="0" borderId="0" xfId="1" applyFont="1" applyFill="1" applyBorder="1" applyAlignment="1" applyProtection="1">
      <alignment vertical="center"/>
      <protection locked="0"/>
    </xf>
    <xf numFmtId="165" fontId="0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43" fontId="1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43" fontId="0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3" applyFont="1"/>
    <xf numFmtId="38" fontId="5" fillId="0" borderId="0" xfId="0" applyNumberFormat="1" applyFont="1" applyAlignment="1">
      <alignment horizontal="center"/>
    </xf>
    <xf numFmtId="38" fontId="5" fillId="0" borderId="0" xfId="0" applyNumberFormat="1" applyFont="1"/>
    <xf numFmtId="40" fontId="5" fillId="0" borderId="0" xfId="0" applyNumberFormat="1" applyFont="1"/>
    <xf numFmtId="0" fontId="5" fillId="0" borderId="0" xfId="0" applyFont="1"/>
    <xf numFmtId="38" fontId="4" fillId="0" borderId="0" xfId="0" applyNumberFormat="1" applyFont="1" applyAlignment="1">
      <alignment horizontal="left"/>
    </xf>
    <xf numFmtId="0" fontId="8" fillId="0" borderId="0" xfId="3" applyFont="1" applyAlignment="1">
      <alignment horizontal="center"/>
    </xf>
    <xf numFmtId="4" fontId="5" fillId="0" borderId="0" xfId="1" applyNumberFormat="1" applyFont="1" applyFill="1" applyBorder="1" applyAlignment="1">
      <alignment horizontal="right"/>
    </xf>
    <xf numFmtId="40" fontId="5" fillId="0" borderId="0" xfId="0" applyNumberFormat="1" applyFont="1" applyFill="1"/>
    <xf numFmtId="0" fontId="5" fillId="0" borderId="0" xfId="0" applyFont="1" applyAlignment="1"/>
    <xf numFmtId="0" fontId="1" fillId="0" borderId="0" xfId="0" applyFont="1" applyAlignment="1"/>
    <xf numFmtId="0" fontId="0" fillId="0" borderId="0" xfId="0" applyAlignment="1"/>
    <xf numFmtId="38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3" applyFont="1" applyAlignment="1">
      <alignment horizontal="center"/>
    </xf>
    <xf numFmtId="0" fontId="5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10 2" xfId="2" xr:uid="{00000000-0005-0000-0000-000002000000}"/>
    <cellStyle name="Normal 35" xfId="3" xr:uid="{F28FB897-15FD-4990-9A4B-E03B26950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EABF-F6C5-43D9-A3A2-393B4A13AB6E}">
  <dimension ref="A1:M685"/>
  <sheetViews>
    <sheetView tabSelected="1" workbookViewId="0"/>
  </sheetViews>
  <sheetFormatPr baseColWidth="10" defaultRowHeight="15" x14ac:dyDescent="0.25"/>
  <cols>
    <col min="6" max="6" width="21.85546875" customWidth="1"/>
    <col min="7" max="8" width="16.85546875" bestFit="1" customWidth="1"/>
  </cols>
  <sheetData>
    <row r="1" spans="1:13" x14ac:dyDescent="0.25">
      <c r="A1" s="16"/>
      <c r="B1" s="35" t="s">
        <v>116</v>
      </c>
      <c r="C1" s="35"/>
      <c r="D1" s="35"/>
      <c r="E1" s="35"/>
      <c r="F1" s="35"/>
      <c r="G1" s="35"/>
      <c r="H1" s="35"/>
      <c r="I1" s="35"/>
      <c r="J1" s="35"/>
      <c r="K1" s="35"/>
      <c r="L1" s="8"/>
      <c r="M1" s="8"/>
    </row>
    <row r="2" spans="1:13" x14ac:dyDescent="0.25">
      <c r="A2" s="16"/>
      <c r="B2" s="36" t="s">
        <v>119</v>
      </c>
      <c r="C2" s="36"/>
      <c r="D2" s="36"/>
      <c r="E2" s="36"/>
      <c r="F2" s="36"/>
      <c r="G2" s="36"/>
      <c r="H2" s="36"/>
      <c r="I2" s="36"/>
      <c r="J2" s="36"/>
      <c r="K2" s="36"/>
      <c r="L2" s="29"/>
      <c r="M2" s="29"/>
    </row>
    <row r="3" spans="1:13" x14ac:dyDescent="0.25">
      <c r="A3" s="16"/>
      <c r="B3" s="36" t="s">
        <v>117</v>
      </c>
      <c r="C3" s="36"/>
      <c r="D3" s="36"/>
      <c r="E3" s="36"/>
      <c r="F3" s="36"/>
      <c r="G3" s="36"/>
      <c r="H3" s="36"/>
      <c r="I3" s="36"/>
      <c r="J3" s="36"/>
      <c r="K3" s="36"/>
      <c r="L3" s="29"/>
      <c r="M3" s="29"/>
    </row>
    <row r="4" spans="1:13" x14ac:dyDescent="0.25">
      <c r="A4" s="16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25">
      <c r="A5" s="16"/>
      <c r="B5" s="36" t="s">
        <v>118</v>
      </c>
      <c r="C5" s="36"/>
      <c r="D5" s="36"/>
      <c r="E5" s="36"/>
      <c r="F5" s="36"/>
      <c r="G5" s="36"/>
      <c r="H5" s="17"/>
    </row>
    <row r="6" spans="1:13" x14ac:dyDescent="0.25">
      <c r="A6" s="16"/>
      <c r="B6" s="1"/>
      <c r="F6" s="5"/>
      <c r="G6" s="17"/>
      <c r="H6" s="17"/>
    </row>
    <row r="7" spans="1:13" x14ac:dyDescent="0.25">
      <c r="A7" s="16"/>
      <c r="B7" s="36" t="s">
        <v>3</v>
      </c>
      <c r="C7" s="36"/>
      <c r="D7" s="36"/>
      <c r="E7" s="36"/>
      <c r="F7" s="36"/>
      <c r="G7" s="17"/>
      <c r="H7" s="17"/>
    </row>
    <row r="8" spans="1:13" x14ac:dyDescent="0.25">
      <c r="A8" s="16"/>
      <c r="B8" s="1"/>
      <c r="F8" s="5"/>
      <c r="G8" s="17"/>
      <c r="H8" s="17"/>
    </row>
    <row r="9" spans="1:13" x14ac:dyDescent="0.25">
      <c r="A9" s="16"/>
      <c r="B9" s="1" t="s">
        <v>0</v>
      </c>
      <c r="F9" s="5"/>
      <c r="G9" s="17"/>
      <c r="H9" s="17"/>
    </row>
    <row r="10" spans="1:13" x14ac:dyDescent="0.25">
      <c r="A10" s="16"/>
      <c r="B10" s="1"/>
      <c r="F10" s="5"/>
      <c r="G10" s="17"/>
      <c r="H10" s="17"/>
    </row>
    <row r="11" spans="1:13" x14ac:dyDescent="0.25">
      <c r="A11" s="16" t="s">
        <v>21</v>
      </c>
      <c r="B11" s="1" t="s">
        <v>9</v>
      </c>
      <c r="F11" s="5"/>
      <c r="G11" s="17"/>
      <c r="H11" s="17"/>
    </row>
    <row r="12" spans="1:13" x14ac:dyDescent="0.25">
      <c r="A12" s="16"/>
      <c r="B12" t="s">
        <v>24</v>
      </c>
      <c r="F12" s="5"/>
      <c r="G12" s="17"/>
      <c r="H12" s="17"/>
    </row>
    <row r="13" spans="1:13" x14ac:dyDescent="0.25">
      <c r="A13" s="16"/>
      <c r="B13" t="s">
        <v>1</v>
      </c>
      <c r="F13" s="5"/>
      <c r="G13" s="17"/>
      <c r="H13" s="17"/>
    </row>
    <row r="14" spans="1:13" x14ac:dyDescent="0.25">
      <c r="A14" s="16"/>
      <c r="F14" s="5"/>
      <c r="G14" s="35" t="s">
        <v>4</v>
      </c>
      <c r="H14" s="35"/>
    </row>
    <row r="15" spans="1:13" x14ac:dyDescent="0.25">
      <c r="A15" s="16"/>
      <c r="B15" t="s">
        <v>2</v>
      </c>
      <c r="F15" s="5"/>
      <c r="G15" s="15"/>
      <c r="H15" s="15"/>
    </row>
    <row r="16" spans="1:13" x14ac:dyDescent="0.25">
      <c r="A16" s="16"/>
      <c r="B16" s="1" t="s">
        <v>6</v>
      </c>
      <c r="F16" s="5"/>
      <c r="G16" s="7">
        <v>2020</v>
      </c>
      <c r="H16" s="7">
        <v>2019</v>
      </c>
    </row>
    <row r="17" spans="1:12" x14ac:dyDescent="0.25">
      <c r="A17" s="16"/>
      <c r="B17" t="s">
        <v>25</v>
      </c>
      <c r="F17" s="5"/>
      <c r="G17" s="17">
        <v>193986660.63999999</v>
      </c>
      <c r="H17" s="17">
        <v>305737205.73000002</v>
      </c>
    </row>
    <row r="18" spans="1:12" x14ac:dyDescent="0.25">
      <c r="A18" s="16"/>
      <c r="B18" t="s">
        <v>102</v>
      </c>
      <c r="F18" s="5"/>
      <c r="G18" s="17">
        <v>10368081.359999999</v>
      </c>
      <c r="H18" s="17">
        <v>8911022.1600000001</v>
      </c>
    </row>
    <row r="19" spans="1:12" x14ac:dyDescent="0.25">
      <c r="A19" s="16"/>
      <c r="B19" t="s">
        <v>97</v>
      </c>
      <c r="F19" s="5"/>
      <c r="G19" s="17">
        <v>4106853</v>
      </c>
      <c r="H19" s="17">
        <v>4352094.16</v>
      </c>
    </row>
    <row r="20" spans="1:12" x14ac:dyDescent="0.25">
      <c r="A20" s="16"/>
      <c r="B20" t="s">
        <v>96</v>
      </c>
      <c r="F20" s="5"/>
      <c r="G20" s="17">
        <v>1688133.58</v>
      </c>
      <c r="H20" s="17">
        <v>2179136.58</v>
      </c>
    </row>
    <row r="21" spans="1:12" x14ac:dyDescent="0.25">
      <c r="A21" s="16"/>
      <c r="B21" t="s">
        <v>98</v>
      </c>
      <c r="F21" s="5"/>
      <c r="G21" s="17">
        <v>1865388.51</v>
      </c>
      <c r="H21" s="17">
        <v>16328382.109999999</v>
      </c>
    </row>
    <row r="22" spans="1:12" x14ac:dyDescent="0.25">
      <c r="A22" s="16"/>
      <c r="B22" t="s">
        <v>99</v>
      </c>
      <c r="F22" s="5"/>
      <c r="G22" s="17">
        <v>55651187.770000003</v>
      </c>
      <c r="H22" s="17">
        <v>47556646.020000003</v>
      </c>
    </row>
    <row r="23" spans="1:12" x14ac:dyDescent="0.25">
      <c r="A23" s="16"/>
      <c r="B23" t="s">
        <v>100</v>
      </c>
      <c r="F23" s="5"/>
      <c r="G23" s="17">
        <v>8570707.3000000007</v>
      </c>
      <c r="H23" s="17">
        <f>10488899.81-0.37</f>
        <v>10488899.440000001</v>
      </c>
    </row>
    <row r="24" spans="1:12" x14ac:dyDescent="0.25">
      <c r="A24" s="16"/>
      <c r="B24" t="s">
        <v>108</v>
      </c>
      <c r="F24" s="5"/>
      <c r="G24" s="17">
        <v>700762.42</v>
      </c>
      <c r="H24" s="17">
        <v>2131085.44</v>
      </c>
    </row>
    <row r="25" spans="1:12" x14ac:dyDescent="0.25">
      <c r="A25" s="16"/>
      <c r="B25" t="s">
        <v>101</v>
      </c>
      <c r="F25" s="5"/>
      <c r="G25" s="17">
        <v>246622.11</v>
      </c>
      <c r="H25" s="17">
        <v>1416266.32</v>
      </c>
    </row>
    <row r="26" spans="1:12" x14ac:dyDescent="0.25">
      <c r="A26" s="16"/>
      <c r="B26" t="s">
        <v>103</v>
      </c>
      <c r="F26" s="5"/>
      <c r="G26" s="9">
        <v>12454060.9</v>
      </c>
      <c r="H26" s="9">
        <v>32301277</v>
      </c>
      <c r="I26" s="2"/>
      <c r="J26" s="2"/>
      <c r="K26" s="2"/>
    </row>
    <row r="27" spans="1:12" x14ac:dyDescent="0.25">
      <c r="A27" s="16"/>
      <c r="B27" t="s">
        <v>106</v>
      </c>
      <c r="F27" s="5"/>
      <c r="G27" s="17">
        <v>5000</v>
      </c>
      <c r="H27" s="11">
        <v>5000</v>
      </c>
      <c r="I27" s="3"/>
      <c r="J27" s="3"/>
      <c r="K27" s="3"/>
      <c r="L27" s="3"/>
    </row>
    <row r="28" spans="1:12" x14ac:dyDescent="0.25">
      <c r="A28" s="16"/>
      <c r="B28" t="s">
        <v>107</v>
      </c>
      <c r="F28" s="5"/>
      <c r="G28" s="17">
        <v>49367082.93</v>
      </c>
      <c r="H28" s="17">
        <v>50089414</v>
      </c>
    </row>
    <row r="29" spans="1:12" x14ac:dyDescent="0.25">
      <c r="A29" s="16"/>
      <c r="B29" t="s">
        <v>105</v>
      </c>
      <c r="F29" s="5"/>
      <c r="G29" s="11">
        <v>3475833.62</v>
      </c>
      <c r="H29" s="11">
        <v>6717106</v>
      </c>
      <c r="I29" s="3"/>
      <c r="J29" s="3"/>
      <c r="K29" s="3"/>
    </row>
    <row r="30" spans="1:12" x14ac:dyDescent="0.25">
      <c r="A30" s="16"/>
      <c r="B30" t="s">
        <v>104</v>
      </c>
      <c r="F30" s="5"/>
      <c r="G30" s="17">
        <v>4775937.1400000006</v>
      </c>
      <c r="H30" s="17">
        <v>7541136.3600000003</v>
      </c>
    </row>
    <row r="31" spans="1:12" x14ac:dyDescent="0.25">
      <c r="A31" s="16"/>
      <c r="B31" s="1" t="s">
        <v>7</v>
      </c>
      <c r="F31" s="5"/>
      <c r="G31" s="15">
        <f>SUM(G17:G30)</f>
        <v>347262311.28000003</v>
      </c>
      <c r="H31" s="15">
        <f>SUM(H17:H30)</f>
        <v>495754671.32000005</v>
      </c>
    </row>
    <row r="32" spans="1:12" x14ac:dyDescent="0.25">
      <c r="A32" s="16"/>
      <c r="F32" s="5"/>
      <c r="G32" s="17"/>
      <c r="H32" s="17"/>
      <c r="I32" s="10"/>
      <c r="J32" s="10"/>
    </row>
    <row r="33" spans="1:9" x14ac:dyDescent="0.25">
      <c r="A33" s="16" t="s">
        <v>21</v>
      </c>
      <c r="B33" s="1" t="s">
        <v>8</v>
      </c>
      <c r="F33" s="5"/>
      <c r="G33" s="17"/>
      <c r="H33" s="17"/>
    </row>
    <row r="34" spans="1:9" x14ac:dyDescent="0.25">
      <c r="A34" s="16"/>
      <c r="B34" t="s">
        <v>24</v>
      </c>
      <c r="F34" s="5"/>
      <c r="G34" s="17"/>
      <c r="H34" s="17"/>
    </row>
    <row r="35" spans="1:9" x14ac:dyDescent="0.25">
      <c r="A35" s="16"/>
      <c r="B35" t="s">
        <v>5</v>
      </c>
      <c r="F35" s="5"/>
      <c r="G35" s="17"/>
      <c r="H35" s="17"/>
    </row>
    <row r="36" spans="1:9" x14ac:dyDescent="0.25">
      <c r="A36" s="16"/>
      <c r="F36" s="5"/>
      <c r="G36" s="35" t="s">
        <v>4</v>
      </c>
      <c r="H36" s="35"/>
    </row>
    <row r="37" spans="1:9" x14ac:dyDescent="0.25">
      <c r="A37" s="16"/>
      <c r="B37" t="s">
        <v>2</v>
      </c>
      <c r="F37" s="5"/>
      <c r="G37" s="15"/>
      <c r="H37" s="15"/>
    </row>
    <row r="38" spans="1:9" x14ac:dyDescent="0.25">
      <c r="A38" s="16"/>
      <c r="B38" s="1" t="s">
        <v>6</v>
      </c>
      <c r="F38" s="5"/>
      <c r="G38" s="7">
        <v>2020</v>
      </c>
      <c r="H38" s="7">
        <v>2019</v>
      </c>
    </row>
    <row r="39" spans="1:9" x14ac:dyDescent="0.25">
      <c r="A39" s="16"/>
      <c r="B39" t="s">
        <v>25</v>
      </c>
      <c r="F39" s="5"/>
      <c r="G39" s="17">
        <v>76848548.390000001</v>
      </c>
      <c r="H39" s="17">
        <v>133078773.38</v>
      </c>
    </row>
    <row r="40" spans="1:9" x14ac:dyDescent="0.25">
      <c r="A40" s="16"/>
      <c r="B40" t="s">
        <v>102</v>
      </c>
      <c r="F40" s="5"/>
      <c r="G40" s="17">
        <v>434555.01</v>
      </c>
      <c r="H40" s="17">
        <v>1611420.28</v>
      </c>
    </row>
    <row r="41" spans="1:9" x14ac:dyDescent="0.25">
      <c r="A41" s="16"/>
      <c r="B41" t="s">
        <v>97</v>
      </c>
      <c r="F41" s="5"/>
      <c r="G41" s="17">
        <v>14412.75</v>
      </c>
      <c r="H41" s="17">
        <v>23819.02</v>
      </c>
    </row>
    <row r="42" spans="1:9" x14ac:dyDescent="0.25">
      <c r="A42" s="16"/>
      <c r="B42" t="s">
        <v>96</v>
      </c>
      <c r="F42" s="5"/>
      <c r="G42" s="17">
        <v>801.69</v>
      </c>
      <c r="H42" s="17">
        <v>350.26</v>
      </c>
    </row>
    <row r="43" spans="1:9" x14ac:dyDescent="0.25">
      <c r="A43" s="16"/>
      <c r="B43" t="s">
        <v>98</v>
      </c>
      <c r="F43" s="5"/>
      <c r="G43" s="17">
        <v>22653337.789999999</v>
      </c>
      <c r="H43" s="17">
        <v>92196971.859999999</v>
      </c>
      <c r="I43" s="10"/>
    </row>
    <row r="44" spans="1:9" x14ac:dyDescent="0.25">
      <c r="A44" s="16"/>
      <c r="B44" t="s">
        <v>99</v>
      </c>
      <c r="F44" s="5"/>
      <c r="G44" s="17">
        <v>608271.85</v>
      </c>
      <c r="H44" s="17">
        <v>203083.58</v>
      </c>
    </row>
    <row r="45" spans="1:9" x14ac:dyDescent="0.25">
      <c r="A45" s="16"/>
      <c r="B45" t="s">
        <v>100</v>
      </c>
      <c r="F45" s="5"/>
      <c r="G45" s="17">
        <v>587205.67000000004</v>
      </c>
      <c r="H45" s="17">
        <v>7780.42</v>
      </c>
    </row>
    <row r="46" spans="1:9" x14ac:dyDescent="0.25">
      <c r="A46" s="16"/>
      <c r="B46" t="s">
        <v>108</v>
      </c>
      <c r="F46" s="5"/>
      <c r="G46" s="17">
        <f>730.35+0.25</f>
        <v>730.6</v>
      </c>
      <c r="H46" s="17">
        <f>1286.29+545252.73</f>
        <v>546539.02</v>
      </c>
    </row>
    <row r="47" spans="1:9" x14ac:dyDescent="0.25">
      <c r="A47" s="16"/>
      <c r="B47" t="s">
        <v>101</v>
      </c>
      <c r="F47" s="5"/>
      <c r="G47" s="17">
        <v>25134</v>
      </c>
      <c r="H47" s="17">
        <v>9001.9</v>
      </c>
    </row>
    <row r="48" spans="1:9" x14ac:dyDescent="0.25">
      <c r="A48" s="16"/>
      <c r="B48" t="s">
        <v>103</v>
      </c>
      <c r="F48" s="5"/>
      <c r="G48" s="17">
        <v>21846666.699999999</v>
      </c>
      <c r="H48" s="17">
        <v>7034</v>
      </c>
    </row>
    <row r="49" spans="1:8" x14ac:dyDescent="0.25">
      <c r="A49" s="16"/>
      <c r="B49" t="s">
        <v>106</v>
      </c>
      <c r="F49" s="5"/>
      <c r="G49" s="17">
        <v>164045.13</v>
      </c>
      <c r="H49" s="17">
        <v>932734</v>
      </c>
    </row>
    <row r="50" spans="1:8" x14ac:dyDescent="0.25">
      <c r="A50" s="16"/>
      <c r="B50" t="s">
        <v>107</v>
      </c>
      <c r="F50" s="5"/>
      <c r="G50" s="17">
        <v>889594</v>
      </c>
      <c r="H50" s="17">
        <v>889594</v>
      </c>
    </row>
    <row r="51" spans="1:8" x14ac:dyDescent="0.25">
      <c r="A51" s="16"/>
      <c r="B51" t="s">
        <v>105</v>
      </c>
      <c r="F51" s="5"/>
      <c r="G51" s="17">
        <v>10000</v>
      </c>
      <c r="H51" s="17">
        <v>10000</v>
      </c>
    </row>
    <row r="52" spans="1:8" x14ac:dyDescent="0.25">
      <c r="A52" s="16"/>
      <c r="B52" t="s">
        <v>104</v>
      </c>
      <c r="F52" s="5"/>
      <c r="G52" s="12">
        <v>0</v>
      </c>
      <c r="H52" s="12">
        <v>0</v>
      </c>
    </row>
    <row r="53" spans="1:8" x14ac:dyDescent="0.25">
      <c r="A53" s="16"/>
      <c r="B53" s="1" t="s">
        <v>10</v>
      </c>
      <c r="F53" s="5"/>
      <c r="G53" s="15">
        <f>SUM(G39:G52)</f>
        <v>124083303.57999998</v>
      </c>
      <c r="H53" s="15">
        <f>SUM(H39:H52)</f>
        <v>229517101.72000003</v>
      </c>
    </row>
    <row r="54" spans="1:8" x14ac:dyDescent="0.25">
      <c r="A54" s="16"/>
      <c r="F54" s="5"/>
      <c r="G54" s="17"/>
      <c r="H54" s="17"/>
    </row>
    <row r="55" spans="1:8" x14ac:dyDescent="0.25">
      <c r="A55" s="16" t="s">
        <v>21</v>
      </c>
      <c r="B55" s="1" t="s">
        <v>13</v>
      </c>
      <c r="F55" s="5"/>
      <c r="G55" s="17"/>
      <c r="H55" s="17"/>
    </row>
    <row r="56" spans="1:8" x14ac:dyDescent="0.25">
      <c r="A56" s="16"/>
      <c r="B56" t="s">
        <v>24</v>
      </c>
      <c r="F56" s="5"/>
      <c r="G56" s="17"/>
      <c r="H56" s="17"/>
    </row>
    <row r="57" spans="1:8" x14ac:dyDescent="0.25">
      <c r="A57" s="16"/>
      <c r="B57" t="s">
        <v>11</v>
      </c>
      <c r="F57" s="5"/>
      <c r="G57" s="17"/>
      <c r="H57" s="17"/>
    </row>
    <row r="58" spans="1:8" x14ac:dyDescent="0.25">
      <c r="A58" s="16"/>
      <c r="B58" s="1"/>
      <c r="C58" s="1"/>
      <c r="D58" s="1"/>
      <c r="E58" s="1"/>
      <c r="F58" s="6"/>
      <c r="G58" s="35" t="s">
        <v>4</v>
      </c>
      <c r="H58" s="35"/>
    </row>
    <row r="59" spans="1:8" x14ac:dyDescent="0.25">
      <c r="A59" s="16"/>
      <c r="B59" s="1" t="s">
        <v>2</v>
      </c>
      <c r="C59" s="1"/>
      <c r="D59" s="1"/>
      <c r="E59" s="1"/>
      <c r="F59" s="6"/>
      <c r="G59" s="15"/>
      <c r="H59" s="15"/>
    </row>
    <row r="60" spans="1:8" x14ac:dyDescent="0.25">
      <c r="A60" s="16"/>
      <c r="B60" s="1" t="s">
        <v>6</v>
      </c>
      <c r="C60" s="1"/>
      <c r="D60" s="1"/>
      <c r="E60" s="1"/>
      <c r="F60" s="6"/>
      <c r="G60" s="7">
        <v>2020</v>
      </c>
      <c r="H60" s="7">
        <v>2019</v>
      </c>
    </row>
    <row r="61" spans="1:8" x14ac:dyDescent="0.25">
      <c r="A61" s="16"/>
      <c r="B61" t="s">
        <v>25</v>
      </c>
      <c r="F61" s="5"/>
      <c r="G61" s="12">
        <v>0</v>
      </c>
      <c r="H61" s="12">
        <v>0</v>
      </c>
    </row>
    <row r="62" spans="1:8" x14ac:dyDescent="0.25">
      <c r="A62" s="16"/>
      <c r="B62" t="s">
        <v>102</v>
      </c>
      <c r="F62" s="5"/>
      <c r="G62" s="12">
        <v>0</v>
      </c>
      <c r="H62" s="12">
        <v>0</v>
      </c>
    </row>
    <row r="63" spans="1:8" x14ac:dyDescent="0.25">
      <c r="A63" s="16"/>
      <c r="B63" t="s">
        <v>97</v>
      </c>
      <c r="F63" s="5"/>
      <c r="G63" s="12">
        <v>0</v>
      </c>
      <c r="H63" s="12">
        <v>0</v>
      </c>
    </row>
    <row r="64" spans="1:8" x14ac:dyDescent="0.25">
      <c r="A64" s="16"/>
      <c r="B64" t="s">
        <v>96</v>
      </c>
      <c r="F64" s="5"/>
      <c r="G64" s="12">
        <v>0</v>
      </c>
      <c r="H64" s="12">
        <v>0</v>
      </c>
    </row>
    <row r="65" spans="1:8" x14ac:dyDescent="0.25">
      <c r="A65" s="16"/>
      <c r="B65" t="s">
        <v>98</v>
      </c>
      <c r="F65" s="5"/>
      <c r="G65" s="12">
        <v>0</v>
      </c>
      <c r="H65" s="12">
        <v>0</v>
      </c>
    </row>
    <row r="66" spans="1:8" x14ac:dyDescent="0.25">
      <c r="A66" s="16"/>
      <c r="B66" t="s">
        <v>99</v>
      </c>
      <c r="F66" s="5"/>
      <c r="G66" s="12">
        <v>0</v>
      </c>
      <c r="H66" s="12">
        <v>0</v>
      </c>
    </row>
    <row r="67" spans="1:8" x14ac:dyDescent="0.25">
      <c r="A67" s="16"/>
      <c r="B67" t="s">
        <v>100</v>
      </c>
      <c r="F67" s="5"/>
      <c r="G67" s="12">
        <v>0</v>
      </c>
      <c r="H67" s="12">
        <v>0</v>
      </c>
    </row>
    <row r="68" spans="1:8" x14ac:dyDescent="0.25">
      <c r="A68" s="16"/>
      <c r="B68" t="s">
        <v>108</v>
      </c>
      <c r="F68" s="5"/>
      <c r="G68" s="12">
        <v>0</v>
      </c>
      <c r="H68" s="12">
        <v>0</v>
      </c>
    </row>
    <row r="69" spans="1:8" x14ac:dyDescent="0.25">
      <c r="A69" s="16"/>
      <c r="B69" t="s">
        <v>101</v>
      </c>
      <c r="F69" s="5"/>
      <c r="G69" s="12">
        <v>0</v>
      </c>
      <c r="H69" s="12">
        <v>0</v>
      </c>
    </row>
    <row r="70" spans="1:8" x14ac:dyDescent="0.25">
      <c r="A70" s="16"/>
      <c r="B70" t="s">
        <v>103</v>
      </c>
      <c r="F70" s="5"/>
      <c r="G70" s="12">
        <v>0</v>
      </c>
      <c r="H70" s="12">
        <v>0</v>
      </c>
    </row>
    <row r="71" spans="1:8" x14ac:dyDescent="0.25">
      <c r="A71" s="16"/>
      <c r="B71" t="s">
        <v>106</v>
      </c>
      <c r="F71" s="5"/>
      <c r="G71" s="12">
        <v>0</v>
      </c>
      <c r="H71" s="12">
        <v>0</v>
      </c>
    </row>
    <row r="72" spans="1:8" x14ac:dyDescent="0.25">
      <c r="A72" s="16"/>
      <c r="B72" t="s">
        <v>107</v>
      </c>
      <c r="F72" s="5"/>
      <c r="G72" s="12">
        <v>0</v>
      </c>
      <c r="H72" s="12">
        <v>0</v>
      </c>
    </row>
    <row r="73" spans="1:8" x14ac:dyDescent="0.25">
      <c r="A73" s="16"/>
      <c r="B73" t="s">
        <v>105</v>
      </c>
      <c r="F73" s="5"/>
      <c r="G73" s="12">
        <v>0</v>
      </c>
      <c r="H73" s="12">
        <v>0</v>
      </c>
    </row>
    <row r="74" spans="1:8" x14ac:dyDescent="0.25">
      <c r="A74" s="16"/>
      <c r="B74" t="s">
        <v>104</v>
      </c>
      <c r="F74" s="5"/>
      <c r="G74" s="12">
        <v>0</v>
      </c>
      <c r="H74" s="12">
        <v>0</v>
      </c>
    </row>
    <row r="75" spans="1:8" x14ac:dyDescent="0.25">
      <c r="A75" s="16"/>
      <c r="B75" s="1" t="s">
        <v>14</v>
      </c>
      <c r="F75" s="5"/>
      <c r="G75" s="13">
        <f>SUM(G61:G74)</f>
        <v>0</v>
      </c>
      <c r="H75" s="13">
        <f>SUM(H61:H74)</f>
        <v>0</v>
      </c>
    </row>
    <row r="76" spans="1:8" x14ac:dyDescent="0.25">
      <c r="A76" s="16"/>
      <c r="F76" s="5"/>
      <c r="G76" s="17"/>
      <c r="H76" s="17"/>
    </row>
    <row r="77" spans="1:8" x14ac:dyDescent="0.25">
      <c r="A77" s="16"/>
      <c r="B77" s="1"/>
      <c r="F77" s="5"/>
      <c r="G77" s="17"/>
      <c r="H77" s="17"/>
    </row>
    <row r="78" spans="1:8" x14ac:dyDescent="0.25">
      <c r="A78" s="16"/>
      <c r="B78" s="1"/>
      <c r="F78" s="5"/>
      <c r="G78" s="17"/>
      <c r="H78" s="17"/>
    </row>
    <row r="79" spans="1:8" x14ac:dyDescent="0.25">
      <c r="A79" s="16"/>
      <c r="B79" t="s">
        <v>24</v>
      </c>
      <c r="F79" s="5"/>
      <c r="G79" s="17"/>
      <c r="H79" s="17"/>
    </row>
    <row r="80" spans="1:8" x14ac:dyDescent="0.25">
      <c r="A80" s="16"/>
      <c r="B80" t="s">
        <v>12</v>
      </c>
      <c r="F80" s="5"/>
      <c r="G80" s="17"/>
      <c r="H80" s="17"/>
    </row>
    <row r="81" spans="1:8" x14ac:dyDescent="0.25">
      <c r="A81" s="16"/>
      <c r="F81" s="5"/>
      <c r="G81" s="17"/>
      <c r="H81" s="17"/>
    </row>
    <row r="82" spans="1:8" x14ac:dyDescent="0.25">
      <c r="A82" s="16"/>
      <c r="F82" s="5"/>
      <c r="G82" s="17"/>
      <c r="H82" s="17"/>
    </row>
    <row r="83" spans="1:8" x14ac:dyDescent="0.25">
      <c r="A83" s="16"/>
      <c r="F83" s="5"/>
      <c r="G83" s="17"/>
      <c r="H83" s="17"/>
    </row>
    <row r="84" spans="1:8" x14ac:dyDescent="0.25">
      <c r="A84" s="16"/>
      <c r="F84" s="5"/>
      <c r="G84" s="17"/>
      <c r="H84" s="17"/>
    </row>
    <row r="85" spans="1:8" x14ac:dyDescent="0.25">
      <c r="A85" s="16"/>
      <c r="B85" s="1"/>
      <c r="C85" s="1"/>
      <c r="D85" s="1"/>
      <c r="E85" s="1"/>
      <c r="F85" s="6"/>
      <c r="G85" s="35" t="s">
        <v>4</v>
      </c>
      <c r="H85" s="35"/>
    </row>
    <row r="86" spans="1:8" x14ac:dyDescent="0.25">
      <c r="A86" s="16"/>
      <c r="B86" s="1" t="s">
        <v>2</v>
      </c>
      <c r="C86" s="1"/>
      <c r="D86" s="1"/>
      <c r="E86" s="1"/>
      <c r="F86" s="6"/>
      <c r="G86" s="15"/>
      <c r="H86" s="15"/>
    </row>
    <row r="87" spans="1:8" x14ac:dyDescent="0.25">
      <c r="A87" s="16"/>
      <c r="B87" s="1" t="s">
        <v>15</v>
      </c>
      <c r="C87" s="1"/>
      <c r="D87" s="1"/>
      <c r="E87" s="1"/>
      <c r="F87" s="6"/>
      <c r="G87" s="7">
        <v>2020</v>
      </c>
      <c r="H87" s="7">
        <v>2019</v>
      </c>
    </row>
    <row r="88" spans="1:8" x14ac:dyDescent="0.25">
      <c r="A88" s="16"/>
      <c r="B88" t="s">
        <v>25</v>
      </c>
      <c r="F88" s="5"/>
      <c r="G88" s="17">
        <v>3184060.7</v>
      </c>
      <c r="H88" s="17">
        <v>5710961.3099999996</v>
      </c>
    </row>
    <row r="89" spans="1:8" x14ac:dyDescent="0.25">
      <c r="A89" s="16"/>
      <c r="B89" t="s">
        <v>102</v>
      </c>
      <c r="F89" s="5"/>
      <c r="G89" s="12">
        <v>0</v>
      </c>
      <c r="H89" s="12">
        <v>0</v>
      </c>
    </row>
    <row r="90" spans="1:8" x14ac:dyDescent="0.25">
      <c r="A90" s="16"/>
      <c r="B90" t="s">
        <v>97</v>
      </c>
      <c r="F90" s="5"/>
      <c r="G90" s="12">
        <v>0</v>
      </c>
      <c r="H90" s="12">
        <v>0</v>
      </c>
    </row>
    <row r="91" spans="1:8" x14ac:dyDescent="0.25">
      <c r="A91" s="16"/>
      <c r="B91" t="s">
        <v>96</v>
      </c>
      <c r="F91" s="5"/>
      <c r="G91" s="12">
        <v>0</v>
      </c>
      <c r="H91" s="12">
        <v>0</v>
      </c>
    </row>
    <row r="92" spans="1:8" x14ac:dyDescent="0.25">
      <c r="A92" s="16"/>
      <c r="B92" t="s">
        <v>98</v>
      </c>
      <c r="F92" s="5"/>
      <c r="G92" s="12">
        <v>0</v>
      </c>
      <c r="H92" s="12">
        <v>0</v>
      </c>
    </row>
    <row r="93" spans="1:8" x14ac:dyDescent="0.25">
      <c r="A93" s="16"/>
      <c r="B93" t="s">
        <v>99</v>
      </c>
      <c r="F93" s="5"/>
      <c r="G93" s="12">
        <v>0</v>
      </c>
      <c r="H93" s="12">
        <v>0</v>
      </c>
    </row>
    <row r="94" spans="1:8" x14ac:dyDescent="0.25">
      <c r="A94" s="16"/>
      <c r="B94" t="s">
        <v>100</v>
      </c>
      <c r="F94" s="5"/>
      <c r="G94" s="12">
        <v>0</v>
      </c>
      <c r="H94" s="12">
        <v>0</v>
      </c>
    </row>
    <row r="95" spans="1:8" x14ac:dyDescent="0.25">
      <c r="A95" s="16"/>
      <c r="B95" t="s">
        <v>108</v>
      </c>
      <c r="F95" s="5"/>
      <c r="G95" s="12">
        <v>0</v>
      </c>
      <c r="H95" s="12">
        <v>0</v>
      </c>
    </row>
    <row r="96" spans="1:8" x14ac:dyDescent="0.25">
      <c r="A96" s="16"/>
      <c r="B96" t="s">
        <v>101</v>
      </c>
      <c r="F96" s="5"/>
      <c r="G96" s="12">
        <v>0</v>
      </c>
      <c r="H96" s="12">
        <v>0</v>
      </c>
    </row>
    <row r="97" spans="1:8" x14ac:dyDescent="0.25">
      <c r="A97" s="16"/>
      <c r="B97" t="s">
        <v>103</v>
      </c>
      <c r="F97" s="5"/>
      <c r="G97" s="12">
        <v>0</v>
      </c>
      <c r="H97" s="12">
        <v>0</v>
      </c>
    </row>
    <row r="98" spans="1:8" x14ac:dyDescent="0.25">
      <c r="A98" s="16"/>
      <c r="B98" t="s">
        <v>106</v>
      </c>
      <c r="F98" s="5"/>
      <c r="G98" s="12">
        <v>0</v>
      </c>
      <c r="H98" s="12">
        <v>0</v>
      </c>
    </row>
    <row r="99" spans="1:8" x14ac:dyDescent="0.25">
      <c r="A99" s="16"/>
      <c r="B99" t="s">
        <v>107</v>
      </c>
      <c r="F99" s="5"/>
      <c r="G99" s="12">
        <v>0</v>
      </c>
      <c r="H99" s="12">
        <v>0</v>
      </c>
    </row>
    <row r="100" spans="1:8" x14ac:dyDescent="0.25">
      <c r="A100" s="16"/>
      <c r="B100" t="s">
        <v>105</v>
      </c>
      <c r="F100" s="5"/>
      <c r="G100" s="12">
        <v>0</v>
      </c>
      <c r="H100" s="12">
        <v>0</v>
      </c>
    </row>
    <row r="101" spans="1:8" x14ac:dyDescent="0.25">
      <c r="A101" s="16"/>
      <c r="B101" t="s">
        <v>104</v>
      </c>
      <c r="F101" s="5"/>
      <c r="G101" s="12">
        <v>0</v>
      </c>
      <c r="H101" s="12">
        <v>0</v>
      </c>
    </row>
    <row r="102" spans="1:8" x14ac:dyDescent="0.25">
      <c r="A102" s="16"/>
      <c r="B102" s="1" t="s">
        <v>16</v>
      </c>
      <c r="F102" s="5"/>
      <c r="G102" s="15">
        <f>SUM(G88:G101)</f>
        <v>3184060.7</v>
      </c>
      <c r="H102" s="15">
        <f>SUM(H88:H101)</f>
        <v>5710961.3099999996</v>
      </c>
    </row>
    <row r="103" spans="1:8" x14ac:dyDescent="0.25">
      <c r="A103" s="16"/>
      <c r="F103" s="5"/>
      <c r="G103" s="17"/>
      <c r="H103" s="17"/>
    </row>
    <row r="104" spans="1:8" x14ac:dyDescent="0.25">
      <c r="A104" s="16" t="s">
        <v>21</v>
      </c>
      <c r="B104" s="1" t="s">
        <v>20</v>
      </c>
      <c r="F104" s="5"/>
      <c r="G104" s="17"/>
      <c r="H104" s="17"/>
    </row>
    <row r="105" spans="1:8" x14ac:dyDescent="0.25">
      <c r="A105" s="16"/>
      <c r="B105" t="s">
        <v>24</v>
      </c>
      <c r="F105" s="5"/>
      <c r="G105" s="17"/>
      <c r="H105" s="17"/>
    </row>
    <row r="106" spans="1:8" x14ac:dyDescent="0.25">
      <c r="A106" s="16"/>
      <c r="B106" t="s">
        <v>17</v>
      </c>
      <c r="F106" s="5"/>
      <c r="G106" s="17"/>
      <c r="H106" s="17"/>
    </row>
    <row r="107" spans="1:8" x14ac:dyDescent="0.25">
      <c r="A107" s="16"/>
      <c r="B107" s="1" t="s">
        <v>2</v>
      </c>
      <c r="C107" s="1"/>
      <c r="D107" s="1"/>
      <c r="E107" s="1"/>
      <c r="F107" s="6"/>
      <c r="G107" s="35" t="s">
        <v>4</v>
      </c>
      <c r="H107" s="35"/>
    </row>
    <row r="108" spans="1:8" x14ac:dyDescent="0.25">
      <c r="A108" s="16"/>
      <c r="B108" s="1"/>
      <c r="C108" s="1"/>
      <c r="D108" s="1"/>
      <c r="E108" s="1"/>
      <c r="F108" s="6"/>
      <c r="G108" s="15"/>
      <c r="H108" s="15"/>
    </row>
    <row r="109" spans="1:8" x14ac:dyDescent="0.25">
      <c r="A109" s="16"/>
      <c r="B109" s="1" t="s">
        <v>6</v>
      </c>
      <c r="C109" s="1"/>
      <c r="D109" s="1"/>
      <c r="E109" s="1"/>
      <c r="F109" s="6"/>
      <c r="G109" s="7">
        <v>2020</v>
      </c>
      <c r="H109" s="7">
        <v>2019</v>
      </c>
    </row>
    <row r="110" spans="1:8" x14ac:dyDescent="0.25">
      <c r="A110" s="16"/>
      <c r="B110" t="s">
        <v>25</v>
      </c>
      <c r="F110" s="5"/>
      <c r="G110" s="12">
        <v>0</v>
      </c>
      <c r="H110" s="12">
        <v>0</v>
      </c>
    </row>
    <row r="111" spans="1:8" x14ac:dyDescent="0.25">
      <c r="A111" s="16"/>
      <c r="B111" t="s">
        <v>102</v>
      </c>
      <c r="F111" s="5"/>
      <c r="G111" s="12">
        <v>0</v>
      </c>
      <c r="H111" s="12">
        <v>0</v>
      </c>
    </row>
    <row r="112" spans="1:8" x14ac:dyDescent="0.25">
      <c r="A112" s="16"/>
      <c r="B112" t="s">
        <v>97</v>
      </c>
      <c r="F112" s="5"/>
      <c r="G112" s="12">
        <v>0</v>
      </c>
      <c r="H112" s="12">
        <v>0</v>
      </c>
    </row>
    <row r="113" spans="1:8" x14ac:dyDescent="0.25">
      <c r="A113" s="16"/>
      <c r="B113" t="s">
        <v>96</v>
      </c>
      <c r="F113" s="5"/>
      <c r="G113" s="12">
        <v>0</v>
      </c>
      <c r="H113" s="12">
        <v>0</v>
      </c>
    </row>
    <row r="114" spans="1:8" x14ac:dyDescent="0.25">
      <c r="A114" s="16"/>
      <c r="B114" t="s">
        <v>98</v>
      </c>
      <c r="F114" s="5"/>
      <c r="G114" s="12">
        <v>0</v>
      </c>
      <c r="H114" s="12">
        <v>0</v>
      </c>
    </row>
    <row r="115" spans="1:8" x14ac:dyDescent="0.25">
      <c r="A115" s="16"/>
      <c r="B115" t="s">
        <v>99</v>
      </c>
      <c r="F115" s="5"/>
      <c r="G115" s="12">
        <v>0</v>
      </c>
      <c r="H115" s="12">
        <v>0</v>
      </c>
    </row>
    <row r="116" spans="1:8" x14ac:dyDescent="0.25">
      <c r="A116" s="16"/>
      <c r="B116" t="s">
        <v>100</v>
      </c>
      <c r="F116" s="5"/>
      <c r="G116" s="12">
        <v>0</v>
      </c>
      <c r="H116" s="12">
        <v>0</v>
      </c>
    </row>
    <row r="117" spans="1:8" x14ac:dyDescent="0.25">
      <c r="A117" s="16"/>
      <c r="B117" t="s">
        <v>108</v>
      </c>
      <c r="F117" s="5"/>
      <c r="G117" s="12">
        <v>0</v>
      </c>
      <c r="H117" s="12">
        <v>0</v>
      </c>
    </row>
    <row r="118" spans="1:8" x14ac:dyDescent="0.25">
      <c r="A118" s="16"/>
      <c r="B118" t="s">
        <v>101</v>
      </c>
      <c r="F118" s="5"/>
      <c r="G118" s="12">
        <v>0</v>
      </c>
      <c r="H118" s="12">
        <v>0</v>
      </c>
    </row>
    <row r="119" spans="1:8" x14ac:dyDescent="0.25">
      <c r="A119" s="16"/>
      <c r="B119" t="s">
        <v>103</v>
      </c>
      <c r="F119" s="5"/>
      <c r="G119" s="12">
        <v>0</v>
      </c>
      <c r="H119" s="12">
        <v>0</v>
      </c>
    </row>
    <row r="120" spans="1:8" x14ac:dyDescent="0.25">
      <c r="A120" s="16"/>
      <c r="B120" t="s">
        <v>106</v>
      </c>
      <c r="F120" s="5"/>
      <c r="G120" s="12">
        <v>0</v>
      </c>
      <c r="H120" s="12">
        <v>0</v>
      </c>
    </row>
    <row r="121" spans="1:8" x14ac:dyDescent="0.25">
      <c r="A121" s="16"/>
      <c r="B121" t="s">
        <v>107</v>
      </c>
      <c r="F121" s="5"/>
      <c r="G121" s="12">
        <v>0</v>
      </c>
      <c r="H121" s="12">
        <v>0</v>
      </c>
    </row>
    <row r="122" spans="1:8" x14ac:dyDescent="0.25">
      <c r="A122" s="16"/>
      <c r="B122" t="s">
        <v>105</v>
      </c>
      <c r="F122" s="5"/>
      <c r="G122" s="12">
        <v>0</v>
      </c>
      <c r="H122" s="12">
        <v>0</v>
      </c>
    </row>
    <row r="123" spans="1:8" x14ac:dyDescent="0.25">
      <c r="A123" s="16"/>
      <c r="B123" t="s">
        <v>104</v>
      </c>
      <c r="F123" s="5"/>
      <c r="G123" s="12">
        <v>0</v>
      </c>
      <c r="H123" s="12">
        <v>0</v>
      </c>
    </row>
    <row r="124" spans="1:8" x14ac:dyDescent="0.25">
      <c r="A124" s="16"/>
      <c r="B124" s="1" t="s">
        <v>22</v>
      </c>
      <c r="F124" s="5"/>
      <c r="G124" s="13">
        <f>SUM(G110:G123)</f>
        <v>0</v>
      </c>
      <c r="H124" s="13">
        <f>SUM(H110:H123)</f>
        <v>0</v>
      </c>
    </row>
    <row r="125" spans="1:8" x14ac:dyDescent="0.25">
      <c r="A125" s="16"/>
      <c r="F125" s="5"/>
      <c r="G125" s="15"/>
      <c r="H125" s="17"/>
    </row>
    <row r="126" spans="1:8" x14ac:dyDescent="0.25">
      <c r="A126" s="16" t="s">
        <v>21</v>
      </c>
      <c r="B126" s="1" t="s">
        <v>23</v>
      </c>
      <c r="F126" s="5"/>
      <c r="G126" s="17"/>
      <c r="H126" s="17"/>
    </row>
    <row r="127" spans="1:8" x14ac:dyDescent="0.25">
      <c r="A127" s="16"/>
      <c r="B127" t="s">
        <v>24</v>
      </c>
      <c r="F127" s="5"/>
      <c r="G127" s="17"/>
      <c r="H127" s="17"/>
    </row>
    <row r="128" spans="1:8" x14ac:dyDescent="0.25">
      <c r="A128" s="16"/>
      <c r="B128" t="s">
        <v>18</v>
      </c>
      <c r="F128" s="5"/>
      <c r="G128" s="17"/>
      <c r="H128" s="17"/>
    </row>
    <row r="129" spans="1:8" x14ac:dyDescent="0.25">
      <c r="A129" s="16"/>
      <c r="B129" s="1"/>
      <c r="C129" s="1"/>
      <c r="D129" s="1"/>
      <c r="E129" s="1"/>
      <c r="F129" s="6"/>
      <c r="G129" s="35" t="s">
        <v>4</v>
      </c>
      <c r="H129" s="35"/>
    </row>
    <row r="130" spans="1:8" x14ac:dyDescent="0.25">
      <c r="A130" s="16"/>
      <c r="B130" s="1" t="s">
        <v>2</v>
      </c>
      <c r="C130" s="1"/>
      <c r="D130" s="1"/>
      <c r="E130" s="1"/>
      <c r="F130" s="6"/>
      <c r="G130" s="15"/>
      <c r="H130" s="15"/>
    </row>
    <row r="131" spans="1:8" x14ac:dyDescent="0.25">
      <c r="A131" s="16"/>
      <c r="B131" s="1" t="s">
        <v>6</v>
      </c>
      <c r="C131" s="1"/>
      <c r="D131" s="1"/>
      <c r="E131" s="1"/>
      <c r="F131" s="6"/>
      <c r="G131" s="7">
        <v>2020</v>
      </c>
      <c r="H131" s="7">
        <v>2019</v>
      </c>
    </row>
    <row r="132" spans="1:8" x14ac:dyDescent="0.25">
      <c r="A132" s="16"/>
      <c r="B132" t="s">
        <v>25</v>
      </c>
      <c r="F132" s="5"/>
      <c r="G132" s="12">
        <v>0</v>
      </c>
      <c r="H132" s="12">
        <v>0</v>
      </c>
    </row>
    <row r="133" spans="1:8" x14ac:dyDescent="0.25">
      <c r="A133" s="16"/>
      <c r="B133" t="s">
        <v>102</v>
      </c>
      <c r="F133" s="5"/>
      <c r="G133" s="12">
        <v>0</v>
      </c>
      <c r="H133" s="12">
        <v>0</v>
      </c>
    </row>
    <row r="134" spans="1:8" x14ac:dyDescent="0.25">
      <c r="A134" s="16"/>
      <c r="B134" t="s">
        <v>97</v>
      </c>
      <c r="F134" s="5"/>
      <c r="G134" s="12">
        <v>0</v>
      </c>
      <c r="H134" s="17">
        <v>30000</v>
      </c>
    </row>
    <row r="135" spans="1:8" x14ac:dyDescent="0.25">
      <c r="A135" s="16"/>
      <c r="B135" t="s">
        <v>96</v>
      </c>
      <c r="F135" s="5"/>
      <c r="G135" s="17">
        <v>19720</v>
      </c>
      <c r="H135" s="17">
        <v>19720</v>
      </c>
    </row>
    <row r="136" spans="1:8" x14ac:dyDescent="0.25">
      <c r="A136" s="16"/>
      <c r="B136" t="s">
        <v>98</v>
      </c>
      <c r="F136" s="5"/>
      <c r="G136" s="12">
        <v>0</v>
      </c>
      <c r="H136" s="12">
        <v>0</v>
      </c>
    </row>
    <row r="137" spans="1:8" x14ac:dyDescent="0.25">
      <c r="A137" s="16"/>
      <c r="B137" t="s">
        <v>99</v>
      </c>
      <c r="F137" s="5"/>
      <c r="G137" s="12">
        <v>0</v>
      </c>
      <c r="H137" s="12">
        <v>0</v>
      </c>
    </row>
    <row r="138" spans="1:8" x14ac:dyDescent="0.25">
      <c r="A138" s="16"/>
      <c r="B138" t="s">
        <v>100</v>
      </c>
      <c r="F138" s="5"/>
      <c r="G138" s="12">
        <v>0</v>
      </c>
      <c r="H138" s="12">
        <v>0</v>
      </c>
    </row>
    <row r="139" spans="1:8" x14ac:dyDescent="0.25">
      <c r="A139" s="16"/>
      <c r="B139" t="s">
        <v>108</v>
      </c>
      <c r="F139" s="5"/>
      <c r="G139" s="12">
        <v>0</v>
      </c>
      <c r="H139" s="12">
        <v>0</v>
      </c>
    </row>
    <row r="140" spans="1:8" x14ac:dyDescent="0.25">
      <c r="A140" s="16"/>
      <c r="B140" t="s">
        <v>101</v>
      </c>
      <c r="F140" s="5"/>
      <c r="G140" s="12">
        <v>0</v>
      </c>
      <c r="H140" s="12">
        <v>0</v>
      </c>
    </row>
    <row r="141" spans="1:8" x14ac:dyDescent="0.25">
      <c r="A141" s="16"/>
      <c r="B141" t="s">
        <v>103</v>
      </c>
      <c r="F141" s="5"/>
      <c r="G141" s="12">
        <v>0</v>
      </c>
      <c r="H141" s="12">
        <v>0</v>
      </c>
    </row>
    <row r="142" spans="1:8" x14ac:dyDescent="0.25">
      <c r="A142" s="16"/>
      <c r="B142" t="s">
        <v>106</v>
      </c>
      <c r="F142" s="5"/>
      <c r="G142" s="12">
        <v>0</v>
      </c>
      <c r="H142" s="12">
        <v>0</v>
      </c>
    </row>
    <row r="143" spans="1:8" x14ac:dyDescent="0.25">
      <c r="A143" s="16"/>
      <c r="B143" t="s">
        <v>107</v>
      </c>
      <c r="F143" s="5"/>
      <c r="G143" s="12">
        <v>0</v>
      </c>
      <c r="H143" s="12">
        <v>0</v>
      </c>
    </row>
    <row r="144" spans="1:8" x14ac:dyDescent="0.25">
      <c r="A144" s="16"/>
      <c r="B144" t="s">
        <v>105</v>
      </c>
      <c r="F144" s="5"/>
      <c r="G144" s="12">
        <v>0</v>
      </c>
      <c r="H144" s="12">
        <v>0</v>
      </c>
    </row>
    <row r="145" spans="1:8" x14ac:dyDescent="0.25">
      <c r="A145" s="16"/>
      <c r="B145" t="s">
        <v>104</v>
      </c>
      <c r="F145" s="5"/>
      <c r="G145" s="12">
        <v>0</v>
      </c>
      <c r="H145" s="12">
        <v>0</v>
      </c>
    </row>
    <row r="146" spans="1:8" x14ac:dyDescent="0.25">
      <c r="A146" s="16"/>
      <c r="B146" s="1" t="s">
        <v>26</v>
      </c>
      <c r="F146" s="5"/>
      <c r="G146" s="13">
        <f>SUM(G132:G145)</f>
        <v>19720</v>
      </c>
      <c r="H146" s="15">
        <f>SUM(H132:H145)</f>
        <v>49720</v>
      </c>
    </row>
    <row r="147" spans="1:8" x14ac:dyDescent="0.25">
      <c r="A147" s="16"/>
      <c r="F147" s="5"/>
      <c r="G147" s="17"/>
      <c r="H147" s="17"/>
    </row>
    <row r="148" spans="1:8" x14ac:dyDescent="0.25">
      <c r="A148" s="16" t="s">
        <v>21</v>
      </c>
      <c r="B148" s="1" t="s">
        <v>27</v>
      </c>
      <c r="F148" s="5"/>
      <c r="G148" s="17"/>
      <c r="H148" s="17"/>
    </row>
    <row r="149" spans="1:8" x14ac:dyDescent="0.25">
      <c r="A149" s="16"/>
      <c r="B149" t="s">
        <v>24</v>
      </c>
      <c r="F149" s="5"/>
      <c r="G149" s="17"/>
      <c r="H149" s="17"/>
    </row>
    <row r="150" spans="1:8" x14ac:dyDescent="0.25">
      <c r="A150" s="16"/>
      <c r="B150" t="s">
        <v>19</v>
      </c>
      <c r="F150" s="5"/>
      <c r="G150" s="17"/>
      <c r="H150" s="17"/>
    </row>
    <row r="151" spans="1:8" x14ac:dyDescent="0.25">
      <c r="A151" s="16"/>
      <c r="B151" s="1"/>
      <c r="C151" s="1"/>
      <c r="D151" s="1"/>
      <c r="E151" s="1"/>
      <c r="F151" s="6"/>
      <c r="G151" s="35" t="s">
        <v>4</v>
      </c>
      <c r="H151" s="35"/>
    </row>
    <row r="152" spans="1:8" x14ac:dyDescent="0.25">
      <c r="A152" s="16"/>
      <c r="B152" s="1" t="s">
        <v>6</v>
      </c>
      <c r="C152" s="1"/>
      <c r="D152" s="1"/>
      <c r="E152" s="1"/>
      <c r="F152" s="6"/>
      <c r="G152" s="7">
        <v>2020</v>
      </c>
      <c r="H152" s="7">
        <v>2019</v>
      </c>
    </row>
    <row r="153" spans="1:8" x14ac:dyDescent="0.25">
      <c r="A153" s="16"/>
      <c r="B153" t="s">
        <v>25</v>
      </c>
      <c r="F153" s="5"/>
      <c r="G153" s="12">
        <v>0</v>
      </c>
      <c r="H153" s="12">
        <v>0</v>
      </c>
    </row>
    <row r="154" spans="1:8" x14ac:dyDescent="0.25">
      <c r="A154" s="16"/>
      <c r="B154" t="s">
        <v>102</v>
      </c>
      <c r="F154" s="5"/>
      <c r="G154" s="12">
        <v>0</v>
      </c>
      <c r="H154" s="12">
        <v>0</v>
      </c>
    </row>
    <row r="155" spans="1:8" x14ac:dyDescent="0.25">
      <c r="A155" s="16"/>
      <c r="B155" t="s">
        <v>97</v>
      </c>
      <c r="F155" s="5"/>
      <c r="G155" s="12">
        <v>0</v>
      </c>
      <c r="H155" s="12">
        <v>0</v>
      </c>
    </row>
    <row r="156" spans="1:8" x14ac:dyDescent="0.25">
      <c r="A156" s="16"/>
      <c r="B156" t="s">
        <v>96</v>
      </c>
      <c r="F156" s="5"/>
      <c r="G156" s="12">
        <v>0</v>
      </c>
      <c r="H156" s="12">
        <v>0</v>
      </c>
    </row>
    <row r="157" spans="1:8" x14ac:dyDescent="0.25">
      <c r="A157" s="16"/>
      <c r="B157" t="s">
        <v>98</v>
      </c>
      <c r="F157" s="5"/>
      <c r="G157" s="12">
        <v>0</v>
      </c>
      <c r="H157" s="12">
        <v>0</v>
      </c>
    </row>
    <row r="158" spans="1:8" x14ac:dyDescent="0.25">
      <c r="A158" s="16"/>
      <c r="B158" t="s">
        <v>99</v>
      </c>
      <c r="F158" s="5"/>
      <c r="G158" s="12">
        <v>0</v>
      </c>
      <c r="H158" s="12">
        <v>0</v>
      </c>
    </row>
    <row r="159" spans="1:8" x14ac:dyDescent="0.25">
      <c r="A159" s="16"/>
      <c r="B159" t="s">
        <v>100</v>
      </c>
      <c r="F159" s="5"/>
      <c r="G159" s="12">
        <v>0</v>
      </c>
      <c r="H159" s="12">
        <v>0</v>
      </c>
    </row>
    <row r="160" spans="1:8" x14ac:dyDescent="0.25">
      <c r="A160" s="16"/>
      <c r="B160" t="s">
        <v>108</v>
      </c>
      <c r="F160" s="5"/>
      <c r="G160" s="12">
        <v>0</v>
      </c>
      <c r="H160" s="12">
        <v>0</v>
      </c>
    </row>
    <row r="161" spans="1:8" x14ac:dyDescent="0.25">
      <c r="A161" s="16"/>
      <c r="B161" t="s">
        <v>101</v>
      </c>
      <c r="F161" s="5"/>
      <c r="G161" s="12">
        <v>0</v>
      </c>
      <c r="H161" s="12">
        <v>0</v>
      </c>
    </row>
    <row r="162" spans="1:8" x14ac:dyDescent="0.25">
      <c r="A162" s="16"/>
      <c r="B162" t="s">
        <v>103</v>
      </c>
      <c r="F162" s="5"/>
      <c r="G162" s="12">
        <v>0</v>
      </c>
      <c r="H162" s="12">
        <v>0</v>
      </c>
    </row>
    <row r="163" spans="1:8" x14ac:dyDescent="0.25">
      <c r="A163" s="16"/>
      <c r="B163" t="s">
        <v>106</v>
      </c>
      <c r="F163" s="5"/>
      <c r="G163" s="12">
        <v>0</v>
      </c>
      <c r="H163" s="12">
        <v>0</v>
      </c>
    </row>
    <row r="164" spans="1:8" x14ac:dyDescent="0.25">
      <c r="A164" s="16"/>
      <c r="B164" t="s">
        <v>107</v>
      </c>
      <c r="F164" s="5"/>
      <c r="G164" s="12">
        <v>0</v>
      </c>
      <c r="H164" s="12">
        <v>0</v>
      </c>
    </row>
    <row r="165" spans="1:8" x14ac:dyDescent="0.25">
      <c r="A165" s="16"/>
      <c r="B165" t="s">
        <v>105</v>
      </c>
      <c r="F165" s="5"/>
      <c r="G165" s="12">
        <v>0</v>
      </c>
      <c r="H165" s="12">
        <v>0</v>
      </c>
    </row>
    <row r="166" spans="1:8" x14ac:dyDescent="0.25">
      <c r="A166" s="16"/>
      <c r="B166" t="s">
        <v>104</v>
      </c>
      <c r="F166" s="5"/>
      <c r="G166" s="12">
        <v>0</v>
      </c>
      <c r="H166" s="12">
        <v>0</v>
      </c>
    </row>
    <row r="167" spans="1:8" x14ac:dyDescent="0.25">
      <c r="A167" s="16"/>
      <c r="B167" s="1" t="s">
        <v>30</v>
      </c>
      <c r="F167" s="5"/>
      <c r="G167" s="13">
        <v>0</v>
      </c>
      <c r="H167" s="13">
        <v>0</v>
      </c>
    </row>
    <row r="168" spans="1:8" x14ac:dyDescent="0.25">
      <c r="A168" s="16"/>
      <c r="F168" s="5"/>
      <c r="G168" s="17"/>
      <c r="H168" s="17"/>
    </row>
    <row r="169" spans="1:8" x14ac:dyDescent="0.25">
      <c r="A169" s="16"/>
      <c r="F169" s="5"/>
      <c r="G169" s="17"/>
      <c r="H169" s="17"/>
    </row>
    <row r="170" spans="1:8" x14ac:dyDescent="0.25">
      <c r="A170" s="16" t="s">
        <v>21</v>
      </c>
      <c r="B170" s="1" t="s">
        <v>31</v>
      </c>
      <c r="F170" s="5"/>
      <c r="G170" s="17"/>
      <c r="H170" s="17"/>
    </row>
    <row r="171" spans="1:8" x14ac:dyDescent="0.25">
      <c r="A171" s="16"/>
      <c r="B171" t="s">
        <v>24</v>
      </c>
      <c r="F171" s="5"/>
      <c r="G171" s="17"/>
      <c r="H171" s="17"/>
    </row>
    <row r="172" spans="1:8" x14ac:dyDescent="0.25">
      <c r="A172" s="16"/>
      <c r="B172" t="s">
        <v>28</v>
      </c>
      <c r="F172" s="5"/>
      <c r="G172" s="17"/>
      <c r="H172" s="17"/>
    </row>
    <row r="173" spans="1:8" x14ac:dyDescent="0.25">
      <c r="A173" s="16"/>
      <c r="F173" s="5"/>
      <c r="G173" s="35" t="s">
        <v>4</v>
      </c>
      <c r="H173" s="35"/>
    </row>
    <row r="174" spans="1:8" x14ac:dyDescent="0.25">
      <c r="A174" s="16"/>
      <c r="B174" t="s">
        <v>2</v>
      </c>
      <c r="F174" s="5"/>
      <c r="G174" s="15"/>
      <c r="H174" s="15"/>
    </row>
    <row r="175" spans="1:8" x14ac:dyDescent="0.25">
      <c r="A175" s="16"/>
      <c r="B175" s="1" t="s">
        <v>6</v>
      </c>
      <c r="F175" s="5"/>
      <c r="G175" s="7">
        <v>2020</v>
      </c>
      <c r="H175" s="7">
        <v>2019</v>
      </c>
    </row>
    <row r="176" spans="1:8" x14ac:dyDescent="0.25">
      <c r="A176" s="16"/>
      <c r="B176" t="s">
        <v>25</v>
      </c>
      <c r="F176" s="5"/>
      <c r="G176" s="12">
        <v>0</v>
      </c>
      <c r="H176" s="12">
        <v>0</v>
      </c>
    </row>
    <row r="177" spans="1:8" x14ac:dyDescent="0.25">
      <c r="A177" s="16"/>
      <c r="B177" t="s">
        <v>102</v>
      </c>
      <c r="F177" s="5"/>
      <c r="G177" s="12">
        <v>0</v>
      </c>
      <c r="H177" s="12">
        <v>0</v>
      </c>
    </row>
    <row r="178" spans="1:8" x14ac:dyDescent="0.25">
      <c r="A178" s="16"/>
      <c r="B178" t="s">
        <v>97</v>
      </c>
      <c r="F178" s="5"/>
      <c r="G178" s="12">
        <v>0</v>
      </c>
      <c r="H178" s="12">
        <v>0</v>
      </c>
    </row>
    <row r="179" spans="1:8" x14ac:dyDescent="0.25">
      <c r="A179" s="16"/>
      <c r="B179" t="s">
        <v>96</v>
      </c>
      <c r="F179" s="5"/>
      <c r="G179" s="12">
        <v>0</v>
      </c>
      <c r="H179" s="12">
        <v>0</v>
      </c>
    </row>
    <row r="180" spans="1:8" x14ac:dyDescent="0.25">
      <c r="A180" s="16"/>
      <c r="B180" t="s">
        <v>98</v>
      </c>
      <c r="F180" s="5"/>
      <c r="G180" s="4">
        <v>86056154.859999999</v>
      </c>
      <c r="H180" s="12">
        <v>0</v>
      </c>
    </row>
    <row r="181" spans="1:8" x14ac:dyDescent="0.25">
      <c r="A181" s="16"/>
      <c r="B181" t="s">
        <v>99</v>
      </c>
      <c r="F181" s="5"/>
      <c r="G181" s="12">
        <v>0</v>
      </c>
      <c r="H181" s="12">
        <v>0</v>
      </c>
    </row>
    <row r="182" spans="1:8" x14ac:dyDescent="0.25">
      <c r="A182" s="16"/>
      <c r="B182" t="s">
        <v>100</v>
      </c>
      <c r="F182" s="5"/>
      <c r="G182" s="12">
        <v>0</v>
      </c>
      <c r="H182" s="12">
        <v>0</v>
      </c>
    </row>
    <row r="183" spans="1:8" x14ac:dyDescent="0.25">
      <c r="A183" s="16"/>
      <c r="B183" t="s">
        <v>108</v>
      </c>
      <c r="F183" s="5"/>
      <c r="G183" s="12">
        <v>0</v>
      </c>
      <c r="H183" s="12">
        <v>0</v>
      </c>
    </row>
    <row r="184" spans="1:8" x14ac:dyDescent="0.25">
      <c r="A184" s="16"/>
      <c r="B184" t="s">
        <v>101</v>
      </c>
      <c r="F184" s="5"/>
      <c r="G184" s="12">
        <v>0</v>
      </c>
      <c r="H184" s="12">
        <v>0</v>
      </c>
    </row>
    <row r="185" spans="1:8" x14ac:dyDescent="0.25">
      <c r="A185" s="16"/>
      <c r="B185" t="s">
        <v>103</v>
      </c>
      <c r="F185" s="5"/>
      <c r="G185" s="12">
        <v>0</v>
      </c>
      <c r="H185" s="12">
        <v>0</v>
      </c>
    </row>
    <row r="186" spans="1:8" x14ac:dyDescent="0.25">
      <c r="A186" s="16"/>
      <c r="B186" t="s">
        <v>106</v>
      </c>
      <c r="F186" s="5"/>
      <c r="G186" s="12">
        <v>0</v>
      </c>
      <c r="H186" s="12">
        <v>0</v>
      </c>
    </row>
    <row r="187" spans="1:8" x14ac:dyDescent="0.25">
      <c r="A187" s="16"/>
      <c r="B187" t="s">
        <v>107</v>
      </c>
      <c r="F187" s="5"/>
      <c r="G187" s="12">
        <v>0</v>
      </c>
      <c r="H187" s="12">
        <v>0</v>
      </c>
    </row>
    <row r="188" spans="1:8" x14ac:dyDescent="0.25">
      <c r="A188" s="16"/>
      <c r="B188" t="s">
        <v>105</v>
      </c>
      <c r="F188" s="5"/>
      <c r="G188" s="12">
        <v>0</v>
      </c>
      <c r="H188" s="12">
        <v>0</v>
      </c>
    </row>
    <row r="189" spans="1:8" x14ac:dyDescent="0.25">
      <c r="A189" s="16"/>
      <c r="B189" t="s">
        <v>104</v>
      </c>
      <c r="F189" s="5"/>
      <c r="G189" s="12">
        <v>0</v>
      </c>
      <c r="H189" s="12">
        <v>0</v>
      </c>
    </row>
    <row r="190" spans="1:8" x14ac:dyDescent="0.25">
      <c r="A190" s="16"/>
      <c r="B190" s="1" t="s">
        <v>32</v>
      </c>
      <c r="F190" s="5"/>
      <c r="G190" s="15">
        <f>SUM(G176:G189)</f>
        <v>86056154.859999999</v>
      </c>
      <c r="H190" s="13">
        <v>0</v>
      </c>
    </row>
    <row r="191" spans="1:8" x14ac:dyDescent="0.25">
      <c r="A191" s="16"/>
      <c r="F191" s="5"/>
      <c r="G191" s="17"/>
      <c r="H191" s="17"/>
    </row>
    <row r="192" spans="1:8" x14ac:dyDescent="0.25">
      <c r="A192" s="16" t="s">
        <v>21</v>
      </c>
      <c r="B192" s="1" t="s">
        <v>33</v>
      </c>
      <c r="F192" s="5"/>
      <c r="G192" s="17"/>
      <c r="H192" s="17"/>
    </row>
    <row r="193" spans="1:8" x14ac:dyDescent="0.25">
      <c r="A193" s="16"/>
      <c r="B193" s="1"/>
      <c r="F193" s="5"/>
      <c r="G193" s="17"/>
      <c r="H193" s="17"/>
    </row>
    <row r="194" spans="1:8" x14ac:dyDescent="0.25">
      <c r="A194" s="16"/>
      <c r="B194" s="1" t="s">
        <v>34</v>
      </c>
      <c r="F194" s="5"/>
      <c r="G194" s="17"/>
      <c r="H194" s="17"/>
    </row>
    <row r="195" spans="1:8" x14ac:dyDescent="0.25">
      <c r="A195" s="16"/>
      <c r="B195" t="s">
        <v>24</v>
      </c>
      <c r="F195" s="5"/>
      <c r="G195" s="17"/>
      <c r="H195" s="17"/>
    </row>
    <row r="196" spans="1:8" x14ac:dyDescent="0.25">
      <c r="A196" s="16"/>
      <c r="B196" t="s">
        <v>29</v>
      </c>
      <c r="F196" s="5"/>
      <c r="G196" s="17"/>
      <c r="H196" s="17"/>
    </row>
    <row r="197" spans="1:8" x14ac:dyDescent="0.25">
      <c r="A197" s="16"/>
      <c r="B197" t="s">
        <v>2</v>
      </c>
      <c r="F197" s="5"/>
      <c r="G197" s="17"/>
      <c r="H197" s="17"/>
    </row>
    <row r="198" spans="1:8" x14ac:dyDescent="0.25">
      <c r="A198" s="16"/>
      <c r="F198" s="5"/>
      <c r="G198" s="35" t="s">
        <v>4</v>
      </c>
      <c r="H198" s="35"/>
    </row>
    <row r="199" spans="1:8" x14ac:dyDescent="0.25">
      <c r="A199" s="16"/>
      <c r="B199" t="s">
        <v>2</v>
      </c>
      <c r="F199" s="5"/>
      <c r="G199" s="15"/>
      <c r="H199" s="15"/>
    </row>
    <row r="200" spans="1:8" x14ac:dyDescent="0.25">
      <c r="A200" s="16"/>
      <c r="B200" s="1" t="s">
        <v>6</v>
      </c>
      <c r="F200" s="5"/>
      <c r="G200" s="7">
        <v>2020</v>
      </c>
      <c r="H200" s="7">
        <v>2019</v>
      </c>
    </row>
    <row r="201" spans="1:8" x14ac:dyDescent="0.25">
      <c r="A201" s="16"/>
      <c r="B201" t="s">
        <v>25</v>
      </c>
      <c r="F201" s="5"/>
      <c r="G201" s="4">
        <v>1839877751.55</v>
      </c>
      <c r="H201" s="4">
        <v>918210145.80999994</v>
      </c>
    </row>
    <row r="202" spans="1:8" x14ac:dyDescent="0.25">
      <c r="A202" s="16"/>
      <c r="B202" t="s">
        <v>102</v>
      </c>
      <c r="F202" s="5"/>
      <c r="G202" s="4">
        <v>7715295.1100000003</v>
      </c>
      <c r="H202" s="4">
        <v>6299148.3899999997</v>
      </c>
    </row>
    <row r="203" spans="1:8" x14ac:dyDescent="0.25">
      <c r="A203" s="16"/>
      <c r="B203" t="s">
        <v>97</v>
      </c>
      <c r="F203" s="5"/>
      <c r="G203" s="12">
        <v>0</v>
      </c>
      <c r="H203" s="12">
        <v>0</v>
      </c>
    </row>
    <row r="204" spans="1:8" x14ac:dyDescent="0.25">
      <c r="A204" s="16"/>
      <c r="B204" t="s">
        <v>96</v>
      </c>
      <c r="F204" s="5"/>
      <c r="G204" s="12">
        <v>0</v>
      </c>
      <c r="H204" s="12">
        <v>0</v>
      </c>
    </row>
    <row r="205" spans="1:8" x14ac:dyDescent="0.25">
      <c r="A205" s="16"/>
      <c r="B205" t="s">
        <v>98</v>
      </c>
      <c r="F205" s="5"/>
      <c r="G205" s="4">
        <v>29848201.600000001</v>
      </c>
      <c r="H205" s="4">
        <v>4847173.25</v>
      </c>
    </row>
    <row r="206" spans="1:8" x14ac:dyDescent="0.25">
      <c r="A206" s="16"/>
      <c r="B206" t="s">
        <v>99</v>
      </c>
      <c r="F206" s="5"/>
      <c r="G206" s="4">
        <v>10893638.49</v>
      </c>
      <c r="H206" s="4">
        <v>6731041.0700000003</v>
      </c>
    </row>
    <row r="207" spans="1:8" x14ac:dyDescent="0.25">
      <c r="A207" s="16"/>
      <c r="B207" t="s">
        <v>100</v>
      </c>
      <c r="F207" s="5"/>
      <c r="G207" s="12">
        <v>0</v>
      </c>
      <c r="H207" s="12">
        <v>0</v>
      </c>
    </row>
    <row r="208" spans="1:8" x14ac:dyDescent="0.25">
      <c r="A208" s="16"/>
      <c r="B208" t="s">
        <v>108</v>
      </c>
      <c r="F208" s="5"/>
      <c r="G208" s="4">
        <v>9679699.5999999996</v>
      </c>
      <c r="H208" s="4">
        <v>7193924.3399999999</v>
      </c>
    </row>
    <row r="209" spans="1:8" x14ac:dyDescent="0.25">
      <c r="A209" s="16"/>
      <c r="B209" t="s">
        <v>101</v>
      </c>
      <c r="F209" s="5"/>
      <c r="G209" s="15">
        <v>0</v>
      </c>
      <c r="H209" s="15">
        <v>0</v>
      </c>
    </row>
    <row r="210" spans="1:8" x14ac:dyDescent="0.25">
      <c r="A210" s="16"/>
      <c r="B210" t="s">
        <v>103</v>
      </c>
      <c r="F210" s="5"/>
      <c r="G210" s="4">
        <v>2172724</v>
      </c>
      <c r="H210" s="4">
        <v>2172724</v>
      </c>
    </row>
    <row r="211" spans="1:8" x14ac:dyDescent="0.25">
      <c r="A211" s="16"/>
      <c r="B211" t="s">
        <v>106</v>
      </c>
      <c r="F211" s="5"/>
      <c r="G211" s="12">
        <v>0</v>
      </c>
      <c r="H211" s="12">
        <v>0</v>
      </c>
    </row>
    <row r="212" spans="1:8" x14ac:dyDescent="0.25">
      <c r="A212" s="16"/>
      <c r="B212" t="s">
        <v>107</v>
      </c>
      <c r="F212" s="5"/>
      <c r="G212" s="12">
        <v>0</v>
      </c>
      <c r="H212" s="12">
        <v>0</v>
      </c>
    </row>
    <row r="213" spans="1:8" x14ac:dyDescent="0.25">
      <c r="A213" s="16"/>
      <c r="B213" t="s">
        <v>105</v>
      </c>
      <c r="F213" s="5"/>
      <c r="G213" s="12">
        <v>0</v>
      </c>
      <c r="H213" s="12">
        <v>0</v>
      </c>
    </row>
    <row r="214" spans="1:8" x14ac:dyDescent="0.25">
      <c r="A214" s="16"/>
      <c r="B214" t="s">
        <v>104</v>
      </c>
      <c r="F214" s="5"/>
      <c r="G214" s="12">
        <v>0</v>
      </c>
      <c r="H214" s="12">
        <v>0</v>
      </c>
    </row>
    <row r="215" spans="1:8" x14ac:dyDescent="0.25">
      <c r="A215" s="16"/>
      <c r="B215" s="1" t="s">
        <v>35</v>
      </c>
      <c r="F215" s="5"/>
      <c r="G215" s="15">
        <f>SUM(G201:G214)</f>
        <v>1900187310.3499997</v>
      </c>
      <c r="H215" s="15">
        <f>SUM(H201:H214)</f>
        <v>945454156.86000001</v>
      </c>
    </row>
    <row r="216" spans="1:8" x14ac:dyDescent="0.25">
      <c r="A216" s="16"/>
      <c r="F216" s="5"/>
      <c r="G216" s="17"/>
      <c r="H216" s="17"/>
    </row>
    <row r="217" spans="1:8" x14ac:dyDescent="0.25">
      <c r="A217" s="16"/>
      <c r="B217" s="1" t="s">
        <v>39</v>
      </c>
      <c r="F217" s="5"/>
      <c r="G217" s="17"/>
      <c r="H217" s="17"/>
    </row>
    <row r="218" spans="1:8" x14ac:dyDescent="0.25">
      <c r="A218" s="16"/>
      <c r="B218" t="s">
        <v>24</v>
      </c>
      <c r="F218" s="5"/>
      <c r="G218" s="17"/>
      <c r="H218" s="17"/>
    </row>
    <row r="219" spans="1:8" x14ac:dyDescent="0.25">
      <c r="A219" s="16"/>
      <c r="B219" t="s">
        <v>36</v>
      </c>
      <c r="F219" s="5"/>
      <c r="G219" s="17"/>
      <c r="H219" s="17"/>
    </row>
    <row r="220" spans="1:8" x14ac:dyDescent="0.25">
      <c r="A220" s="16"/>
      <c r="B220" t="s">
        <v>2</v>
      </c>
      <c r="F220" s="5"/>
      <c r="G220" s="17"/>
      <c r="H220" s="17"/>
    </row>
    <row r="221" spans="1:8" x14ac:dyDescent="0.25">
      <c r="A221" s="16"/>
      <c r="F221" s="5"/>
      <c r="G221" s="35" t="s">
        <v>4</v>
      </c>
      <c r="H221" s="35"/>
    </row>
    <row r="222" spans="1:8" x14ac:dyDescent="0.25">
      <c r="A222" s="16"/>
      <c r="B222" t="s">
        <v>2</v>
      </c>
      <c r="F222" s="5"/>
      <c r="G222" s="15"/>
      <c r="H222" s="15"/>
    </row>
    <row r="223" spans="1:8" x14ac:dyDescent="0.25">
      <c r="A223" s="16"/>
      <c r="B223" s="1" t="s">
        <v>6</v>
      </c>
      <c r="F223" s="5"/>
      <c r="G223" s="7">
        <v>2020</v>
      </c>
      <c r="H223" s="7">
        <v>2019</v>
      </c>
    </row>
    <row r="224" spans="1:8" x14ac:dyDescent="0.25">
      <c r="A224" s="16"/>
      <c r="B224" t="s">
        <v>25</v>
      </c>
      <c r="F224" s="5"/>
      <c r="G224" s="4">
        <v>1140714550.1600001</v>
      </c>
      <c r="H224" s="4">
        <v>1058019176.67</v>
      </c>
    </row>
    <row r="225" spans="1:8" x14ac:dyDescent="0.25">
      <c r="A225" s="16"/>
      <c r="B225" t="s">
        <v>102</v>
      </c>
      <c r="F225" s="5"/>
      <c r="G225" s="4">
        <v>16731276.550000001</v>
      </c>
      <c r="H225" s="4">
        <v>19998189.920000002</v>
      </c>
    </row>
    <row r="226" spans="1:8" x14ac:dyDescent="0.25">
      <c r="A226" s="16"/>
      <c r="B226" t="s">
        <v>97</v>
      </c>
      <c r="F226" s="5"/>
      <c r="G226" s="4">
        <v>6060458.75</v>
      </c>
      <c r="H226" s="4">
        <v>2709881.32</v>
      </c>
    </row>
    <row r="227" spans="1:8" x14ac:dyDescent="0.25">
      <c r="A227" s="16"/>
      <c r="B227" t="s">
        <v>96</v>
      </c>
      <c r="F227" s="5"/>
      <c r="G227" s="4">
        <v>2473599.5</v>
      </c>
      <c r="H227" s="4">
        <v>2221908.13</v>
      </c>
    </row>
    <row r="228" spans="1:8" x14ac:dyDescent="0.25">
      <c r="A228" s="16"/>
      <c r="B228" t="s">
        <v>98</v>
      </c>
      <c r="F228" s="5"/>
      <c r="G228" s="4">
        <v>5298972.37</v>
      </c>
      <c r="H228" s="4">
        <v>5268324.99</v>
      </c>
    </row>
    <row r="229" spans="1:8" x14ac:dyDescent="0.25">
      <c r="A229" s="16"/>
      <c r="B229" t="s">
        <v>99</v>
      </c>
      <c r="F229" s="5"/>
      <c r="G229" s="4">
        <v>23947038.559999999</v>
      </c>
      <c r="H229" s="4">
        <v>19349134.18</v>
      </c>
    </row>
    <row r="230" spans="1:8" x14ac:dyDescent="0.25">
      <c r="A230" s="16"/>
      <c r="B230" t="s">
        <v>100</v>
      </c>
      <c r="F230" s="5"/>
      <c r="G230" s="4">
        <v>11877571.949999999</v>
      </c>
      <c r="H230" s="4">
        <v>9976843.4700000007</v>
      </c>
    </row>
    <row r="231" spans="1:8" x14ac:dyDescent="0.25">
      <c r="A231" s="16"/>
      <c r="B231" t="s">
        <v>108</v>
      </c>
      <c r="F231" s="5"/>
      <c r="G231" s="4">
        <v>22241896.530000001</v>
      </c>
      <c r="H231" s="4">
        <v>22188344.420000002</v>
      </c>
    </row>
    <row r="232" spans="1:8" x14ac:dyDescent="0.25">
      <c r="A232" s="16"/>
      <c r="B232" t="s">
        <v>101</v>
      </c>
      <c r="F232" s="5"/>
      <c r="G232" s="4">
        <v>4580565.8899999997</v>
      </c>
      <c r="H232" s="4">
        <v>4393168.9800000004</v>
      </c>
    </row>
    <row r="233" spans="1:8" x14ac:dyDescent="0.25">
      <c r="A233" s="16"/>
      <c r="B233" t="s">
        <v>103</v>
      </c>
      <c r="F233" s="5"/>
      <c r="G233" s="4">
        <v>455196</v>
      </c>
      <c r="H233" s="4">
        <v>455196</v>
      </c>
    </row>
    <row r="234" spans="1:8" x14ac:dyDescent="0.25">
      <c r="A234" s="16"/>
      <c r="B234" t="s">
        <v>106</v>
      </c>
      <c r="F234" s="5"/>
      <c r="G234" s="12">
        <v>0</v>
      </c>
      <c r="H234" s="12">
        <v>0</v>
      </c>
    </row>
    <row r="235" spans="1:8" x14ac:dyDescent="0.25">
      <c r="A235" s="16"/>
      <c r="B235" t="s">
        <v>107</v>
      </c>
      <c r="F235" s="5"/>
      <c r="G235" s="12">
        <v>0</v>
      </c>
      <c r="H235" s="12">
        <v>0</v>
      </c>
    </row>
    <row r="236" spans="1:8" x14ac:dyDescent="0.25">
      <c r="A236" s="16"/>
      <c r="B236" t="s">
        <v>105</v>
      </c>
      <c r="F236" s="5"/>
      <c r="G236" s="12">
        <v>0</v>
      </c>
      <c r="H236" s="12">
        <v>0</v>
      </c>
    </row>
    <row r="237" spans="1:8" x14ac:dyDescent="0.25">
      <c r="A237" s="16"/>
      <c r="B237" t="s">
        <v>104</v>
      </c>
      <c r="F237" s="5"/>
      <c r="G237" s="12">
        <v>0</v>
      </c>
      <c r="H237" s="12">
        <v>0</v>
      </c>
    </row>
    <row r="238" spans="1:8" x14ac:dyDescent="0.25">
      <c r="A238" s="16"/>
      <c r="B238" s="1" t="s">
        <v>40</v>
      </c>
      <c r="F238" s="5"/>
      <c r="G238" s="15">
        <f>SUM(G224:G237)</f>
        <v>1234381126.26</v>
      </c>
      <c r="H238" s="15">
        <f>SUM(H224:H237)</f>
        <v>1144580168.0800002</v>
      </c>
    </row>
    <row r="239" spans="1:8" x14ac:dyDescent="0.25">
      <c r="A239" s="16"/>
      <c r="B239" s="1"/>
      <c r="F239" s="5"/>
      <c r="G239" s="17"/>
      <c r="H239" s="17"/>
    </row>
    <row r="240" spans="1:8" x14ac:dyDescent="0.25">
      <c r="A240" s="16"/>
      <c r="B240" s="1"/>
      <c r="F240" s="5"/>
      <c r="G240" s="17"/>
      <c r="H240" s="17"/>
    </row>
    <row r="241" spans="1:8" x14ac:dyDescent="0.25">
      <c r="A241" s="16"/>
      <c r="B241" s="1" t="s">
        <v>41</v>
      </c>
      <c r="F241" s="5"/>
      <c r="G241" s="17"/>
      <c r="H241" s="17"/>
    </row>
    <row r="242" spans="1:8" x14ac:dyDescent="0.25">
      <c r="A242" s="16"/>
      <c r="B242" t="s">
        <v>24</v>
      </c>
      <c r="F242" s="5"/>
      <c r="G242" s="17"/>
      <c r="H242" s="17"/>
    </row>
    <row r="243" spans="1:8" x14ac:dyDescent="0.25">
      <c r="A243" s="16"/>
      <c r="B243" t="s">
        <v>37</v>
      </c>
      <c r="F243" s="5"/>
      <c r="G243" s="17"/>
      <c r="H243" s="17"/>
    </row>
    <row r="244" spans="1:8" x14ac:dyDescent="0.25">
      <c r="A244" s="16"/>
      <c r="B244" t="s">
        <v>2</v>
      </c>
      <c r="F244" s="5"/>
      <c r="G244" s="17"/>
      <c r="H244" s="17"/>
    </row>
    <row r="245" spans="1:8" x14ac:dyDescent="0.25">
      <c r="A245" s="16"/>
      <c r="F245" s="5"/>
      <c r="G245" s="35" t="s">
        <v>4</v>
      </c>
      <c r="H245" s="35"/>
    </row>
    <row r="246" spans="1:8" x14ac:dyDescent="0.25">
      <c r="A246" s="16"/>
      <c r="B246" t="s">
        <v>2</v>
      </c>
      <c r="F246" s="5"/>
      <c r="G246" s="15"/>
      <c r="H246" s="15"/>
    </row>
    <row r="247" spans="1:8" x14ac:dyDescent="0.25">
      <c r="A247" s="16"/>
      <c r="B247" s="1" t="s">
        <v>6</v>
      </c>
      <c r="F247" s="5"/>
      <c r="G247" s="7">
        <v>2020</v>
      </c>
      <c r="H247" s="7">
        <v>2019</v>
      </c>
    </row>
    <row r="248" spans="1:8" x14ac:dyDescent="0.25">
      <c r="A248" s="16"/>
      <c r="B248" t="s">
        <v>25</v>
      </c>
      <c r="F248" s="5"/>
      <c r="G248" s="4">
        <v>85196610.030000001</v>
      </c>
      <c r="H248" s="4">
        <v>74837800.430000007</v>
      </c>
    </row>
    <row r="249" spans="1:8" x14ac:dyDescent="0.25">
      <c r="A249" s="16"/>
      <c r="B249" t="s">
        <v>102</v>
      </c>
      <c r="F249" s="5"/>
      <c r="G249" s="4">
        <v>3848880</v>
      </c>
      <c r="H249" s="4">
        <v>948880</v>
      </c>
    </row>
    <row r="250" spans="1:8" x14ac:dyDescent="0.25">
      <c r="A250" s="16"/>
      <c r="B250" t="s">
        <v>97</v>
      </c>
      <c r="F250" s="5"/>
      <c r="G250" s="4">
        <v>100605.06</v>
      </c>
      <c r="H250" s="4">
        <v>100605.06</v>
      </c>
    </row>
    <row r="251" spans="1:8" x14ac:dyDescent="0.25">
      <c r="A251" s="16"/>
      <c r="B251" t="s">
        <v>96</v>
      </c>
      <c r="F251" s="5"/>
      <c r="G251" s="4">
        <v>23315.07</v>
      </c>
      <c r="H251" s="4">
        <v>23315.07</v>
      </c>
    </row>
    <row r="252" spans="1:8" x14ac:dyDescent="0.25">
      <c r="A252" s="16"/>
      <c r="B252" t="s">
        <v>98</v>
      </c>
      <c r="F252" s="5"/>
      <c r="G252" s="4">
        <v>38774.239999999998</v>
      </c>
      <c r="H252" s="12">
        <v>0</v>
      </c>
    </row>
    <row r="253" spans="1:8" x14ac:dyDescent="0.25">
      <c r="A253" s="16"/>
      <c r="B253" t="s">
        <v>99</v>
      </c>
      <c r="F253" s="5"/>
      <c r="G253" s="4">
        <v>104334.68</v>
      </c>
      <c r="H253" s="4">
        <v>104334.68</v>
      </c>
    </row>
    <row r="254" spans="1:8" x14ac:dyDescent="0.25">
      <c r="A254" s="16"/>
      <c r="B254" t="s">
        <v>100</v>
      </c>
      <c r="F254" s="5"/>
      <c r="G254" s="12">
        <v>0</v>
      </c>
      <c r="H254" s="12">
        <v>0</v>
      </c>
    </row>
    <row r="255" spans="1:8" x14ac:dyDescent="0.25">
      <c r="A255" s="16"/>
      <c r="B255" t="s">
        <v>108</v>
      </c>
      <c r="F255" s="5"/>
      <c r="G255" s="4">
        <v>615635.09</v>
      </c>
      <c r="H255" s="4">
        <v>615635.09</v>
      </c>
    </row>
    <row r="256" spans="1:8" x14ac:dyDescent="0.25">
      <c r="A256" s="16"/>
      <c r="B256" t="s">
        <v>101</v>
      </c>
      <c r="F256" s="5"/>
      <c r="G256" s="4">
        <v>216419.7</v>
      </c>
      <c r="H256" s="4">
        <v>216419.7</v>
      </c>
    </row>
    <row r="257" spans="1:8" x14ac:dyDescent="0.25">
      <c r="A257" s="16"/>
      <c r="B257" t="s">
        <v>103</v>
      </c>
      <c r="F257" s="5"/>
      <c r="G257" s="12">
        <v>0</v>
      </c>
      <c r="H257" s="12">
        <v>0</v>
      </c>
    </row>
    <row r="258" spans="1:8" x14ac:dyDescent="0.25">
      <c r="A258" s="16"/>
      <c r="B258" t="s">
        <v>106</v>
      </c>
      <c r="F258" s="5"/>
      <c r="G258" s="12">
        <v>0</v>
      </c>
      <c r="H258" s="12">
        <v>0</v>
      </c>
    </row>
    <row r="259" spans="1:8" x14ac:dyDescent="0.25">
      <c r="A259" s="16"/>
      <c r="B259" t="s">
        <v>107</v>
      </c>
      <c r="F259" s="5"/>
      <c r="G259" s="12">
        <v>0</v>
      </c>
      <c r="H259" s="12">
        <v>0</v>
      </c>
    </row>
    <row r="260" spans="1:8" x14ac:dyDescent="0.25">
      <c r="A260" s="16"/>
      <c r="B260" t="s">
        <v>105</v>
      </c>
      <c r="F260" s="5"/>
      <c r="G260" s="12">
        <v>0</v>
      </c>
      <c r="H260" s="12">
        <v>0</v>
      </c>
    </row>
    <row r="261" spans="1:8" x14ac:dyDescent="0.25">
      <c r="A261" s="16"/>
      <c r="B261" t="s">
        <v>104</v>
      </c>
      <c r="F261" s="5"/>
      <c r="G261" s="12">
        <v>0</v>
      </c>
      <c r="H261" s="12">
        <v>0</v>
      </c>
    </row>
    <row r="262" spans="1:8" x14ac:dyDescent="0.25">
      <c r="A262" s="16"/>
      <c r="B262" s="1" t="s">
        <v>42</v>
      </c>
      <c r="F262" s="5"/>
      <c r="G262" s="15">
        <f>SUM(G248:G261)</f>
        <v>90144573.870000005</v>
      </c>
      <c r="H262" s="15">
        <f>SUM(H248:H261)</f>
        <v>76846990.030000016</v>
      </c>
    </row>
    <row r="263" spans="1:8" x14ac:dyDescent="0.25">
      <c r="A263" s="16"/>
      <c r="F263" s="5"/>
      <c r="G263" s="17"/>
      <c r="H263" s="17"/>
    </row>
    <row r="264" spans="1:8" x14ac:dyDescent="0.25">
      <c r="A264" s="16" t="s">
        <v>21</v>
      </c>
      <c r="B264" s="1" t="s">
        <v>43</v>
      </c>
      <c r="F264" s="5"/>
      <c r="G264" s="17"/>
      <c r="H264" s="17"/>
    </row>
    <row r="265" spans="1:8" x14ac:dyDescent="0.25">
      <c r="A265" s="16"/>
      <c r="B265" t="s">
        <v>24</v>
      </c>
      <c r="F265" s="5"/>
      <c r="G265" s="17"/>
      <c r="H265" s="17"/>
    </row>
    <row r="266" spans="1:8" x14ac:dyDescent="0.25">
      <c r="A266" s="16"/>
      <c r="B266" t="s">
        <v>38</v>
      </c>
      <c r="F266" s="5"/>
      <c r="G266" s="17"/>
      <c r="H266" s="17"/>
    </row>
    <row r="267" spans="1:8" x14ac:dyDescent="0.25">
      <c r="A267" s="16"/>
      <c r="F267" s="5"/>
      <c r="G267" s="17"/>
      <c r="H267" s="17"/>
    </row>
    <row r="268" spans="1:8" x14ac:dyDescent="0.25">
      <c r="A268" s="16"/>
      <c r="F268" s="5"/>
      <c r="G268" s="35" t="s">
        <v>4</v>
      </c>
      <c r="H268" s="35"/>
    </row>
    <row r="269" spans="1:8" x14ac:dyDescent="0.25">
      <c r="A269" s="16"/>
      <c r="B269" t="s">
        <v>2</v>
      </c>
      <c r="F269" s="5"/>
      <c r="G269" s="15"/>
      <c r="H269" s="15"/>
    </row>
    <row r="270" spans="1:8" x14ac:dyDescent="0.25">
      <c r="A270" s="16"/>
      <c r="B270" s="1" t="s">
        <v>6</v>
      </c>
      <c r="F270" s="5"/>
      <c r="G270" s="7">
        <v>2020</v>
      </c>
      <c r="H270" s="7">
        <v>2019</v>
      </c>
    </row>
    <row r="271" spans="1:8" x14ac:dyDescent="0.25">
      <c r="A271" s="16"/>
      <c r="B271" t="s">
        <v>25</v>
      </c>
      <c r="F271" s="5"/>
      <c r="G271" s="4">
        <v>13303002.619999999</v>
      </c>
      <c r="H271" s="4">
        <v>31277120.969999999</v>
      </c>
    </row>
    <row r="272" spans="1:8" x14ac:dyDescent="0.25">
      <c r="A272" s="16"/>
      <c r="B272" t="s">
        <v>102</v>
      </c>
      <c r="F272" s="5"/>
      <c r="G272" s="12">
        <v>0</v>
      </c>
      <c r="H272" s="12">
        <v>0</v>
      </c>
    </row>
    <row r="273" spans="1:8" x14ac:dyDescent="0.25">
      <c r="A273" s="16"/>
      <c r="B273" t="s">
        <v>97</v>
      </c>
      <c r="F273" s="5"/>
      <c r="G273" s="12">
        <v>0</v>
      </c>
      <c r="H273" s="12">
        <v>0</v>
      </c>
    </row>
    <row r="274" spans="1:8" x14ac:dyDescent="0.25">
      <c r="A274" s="16"/>
      <c r="B274" t="s">
        <v>96</v>
      </c>
      <c r="F274" s="5"/>
      <c r="G274" s="12">
        <v>0</v>
      </c>
      <c r="H274" s="12">
        <v>0</v>
      </c>
    </row>
    <row r="275" spans="1:8" x14ac:dyDescent="0.25">
      <c r="A275" s="16"/>
      <c r="B275" t="s">
        <v>98</v>
      </c>
      <c r="F275" s="5"/>
      <c r="G275" s="12">
        <v>0</v>
      </c>
      <c r="H275" s="12">
        <v>0</v>
      </c>
    </row>
    <row r="276" spans="1:8" x14ac:dyDescent="0.25">
      <c r="A276" s="16"/>
      <c r="B276" t="s">
        <v>99</v>
      </c>
      <c r="F276" s="5"/>
      <c r="G276" s="12">
        <v>0.4</v>
      </c>
      <c r="H276" s="12">
        <v>0.4</v>
      </c>
    </row>
    <row r="277" spans="1:8" x14ac:dyDescent="0.25">
      <c r="A277" s="16"/>
      <c r="B277" t="s">
        <v>100</v>
      </c>
      <c r="F277" s="5"/>
      <c r="G277" s="12">
        <v>0</v>
      </c>
      <c r="H277" s="12">
        <v>0</v>
      </c>
    </row>
    <row r="278" spans="1:8" x14ac:dyDescent="0.25">
      <c r="A278" s="16"/>
      <c r="B278" t="s">
        <v>108</v>
      </c>
      <c r="F278" s="5"/>
      <c r="G278" s="12">
        <v>0</v>
      </c>
      <c r="H278" s="12">
        <v>0</v>
      </c>
    </row>
    <row r="279" spans="1:8" x14ac:dyDescent="0.25">
      <c r="A279" s="16"/>
      <c r="B279" t="s">
        <v>101</v>
      </c>
      <c r="F279" s="5"/>
      <c r="G279" s="4">
        <v>109976.72</v>
      </c>
      <c r="H279" s="4">
        <v>109976.72</v>
      </c>
    </row>
    <row r="280" spans="1:8" x14ac:dyDescent="0.25">
      <c r="A280" s="16"/>
      <c r="B280" t="s">
        <v>103</v>
      </c>
      <c r="F280" s="5"/>
      <c r="G280" s="12">
        <v>0</v>
      </c>
      <c r="H280" s="12">
        <v>0</v>
      </c>
    </row>
    <row r="281" spans="1:8" x14ac:dyDescent="0.25">
      <c r="A281" s="16"/>
      <c r="B281" t="s">
        <v>106</v>
      </c>
      <c r="F281" s="5"/>
      <c r="G281" s="12">
        <v>0</v>
      </c>
      <c r="H281" s="12">
        <v>0</v>
      </c>
    </row>
    <row r="282" spans="1:8" x14ac:dyDescent="0.25">
      <c r="A282" s="16"/>
      <c r="B282" t="s">
        <v>107</v>
      </c>
      <c r="F282" s="5"/>
      <c r="G282" s="12">
        <v>0</v>
      </c>
      <c r="H282" s="12">
        <v>0</v>
      </c>
    </row>
    <row r="283" spans="1:8" x14ac:dyDescent="0.25">
      <c r="A283" s="16"/>
      <c r="B283" t="s">
        <v>105</v>
      </c>
      <c r="F283" s="5"/>
      <c r="G283" s="12">
        <v>0</v>
      </c>
      <c r="H283" s="12">
        <v>0</v>
      </c>
    </row>
    <row r="284" spans="1:8" x14ac:dyDescent="0.25">
      <c r="A284" s="16"/>
      <c r="B284" t="s">
        <v>104</v>
      </c>
      <c r="F284" s="5"/>
      <c r="G284" s="12">
        <v>0</v>
      </c>
      <c r="H284" s="12">
        <v>0</v>
      </c>
    </row>
    <row r="285" spans="1:8" x14ac:dyDescent="0.25">
      <c r="A285" s="16"/>
      <c r="B285" s="1" t="s">
        <v>46</v>
      </c>
      <c r="F285" s="5"/>
      <c r="G285" s="15">
        <f>SUM(G271:G284)</f>
        <v>13412979.74</v>
      </c>
      <c r="H285" s="15">
        <f>SUM(H271:H284)</f>
        <v>31387098.089999996</v>
      </c>
    </row>
    <row r="286" spans="1:8" x14ac:dyDescent="0.25">
      <c r="A286" s="16"/>
      <c r="B286" s="1"/>
      <c r="F286" s="5"/>
      <c r="G286" s="17"/>
      <c r="H286" s="17"/>
    </row>
    <row r="287" spans="1:8" x14ac:dyDescent="0.25">
      <c r="A287" s="16" t="s">
        <v>21</v>
      </c>
      <c r="B287" s="1" t="s">
        <v>47</v>
      </c>
      <c r="F287" s="5"/>
      <c r="G287" s="17"/>
      <c r="H287" s="17"/>
    </row>
    <row r="288" spans="1:8" x14ac:dyDescent="0.25">
      <c r="A288" s="16"/>
      <c r="F288" s="5"/>
      <c r="G288" s="17"/>
      <c r="H288" s="17"/>
    </row>
    <row r="289" spans="1:8" x14ac:dyDescent="0.25">
      <c r="A289" s="16"/>
      <c r="B289" s="1" t="s">
        <v>44</v>
      </c>
      <c r="F289" s="5"/>
      <c r="G289" s="17"/>
      <c r="H289" s="17"/>
    </row>
    <row r="290" spans="1:8" x14ac:dyDescent="0.25">
      <c r="A290" s="16"/>
      <c r="B290" t="s">
        <v>24</v>
      </c>
      <c r="F290" s="5"/>
      <c r="G290" s="17"/>
      <c r="H290" s="17"/>
    </row>
    <row r="291" spans="1:8" x14ac:dyDescent="0.25">
      <c r="A291" s="16"/>
      <c r="B291" t="s">
        <v>48</v>
      </c>
      <c r="F291" s="5"/>
      <c r="G291" s="17"/>
      <c r="H291" s="17"/>
    </row>
    <row r="292" spans="1:8" x14ac:dyDescent="0.25">
      <c r="A292" s="16"/>
      <c r="B292" t="s">
        <v>2</v>
      </c>
      <c r="F292" s="5"/>
      <c r="G292" s="17"/>
      <c r="H292" s="17"/>
    </row>
    <row r="293" spans="1:8" x14ac:dyDescent="0.25">
      <c r="A293" s="16"/>
      <c r="F293" s="5"/>
      <c r="G293" s="35" t="s">
        <v>4</v>
      </c>
      <c r="H293" s="35"/>
    </row>
    <row r="294" spans="1:8" x14ac:dyDescent="0.25">
      <c r="A294" s="16"/>
      <c r="B294" t="s">
        <v>2</v>
      </c>
      <c r="F294" s="5"/>
      <c r="G294" s="15"/>
      <c r="H294" s="15"/>
    </row>
    <row r="295" spans="1:8" x14ac:dyDescent="0.25">
      <c r="A295" s="16"/>
      <c r="B295" s="1" t="s">
        <v>6</v>
      </c>
      <c r="F295" s="5"/>
      <c r="G295" s="7">
        <v>2020</v>
      </c>
      <c r="H295" s="7">
        <v>2019</v>
      </c>
    </row>
    <row r="296" spans="1:8" x14ac:dyDescent="0.25">
      <c r="A296" s="16"/>
      <c r="B296" t="s">
        <v>25</v>
      </c>
      <c r="F296" s="5"/>
      <c r="G296" s="4">
        <v>-888604904.10000002</v>
      </c>
      <c r="H296" s="4">
        <v>-791693901.24000001</v>
      </c>
    </row>
    <row r="297" spans="1:8" x14ac:dyDescent="0.25">
      <c r="A297" s="16"/>
      <c r="B297" t="s">
        <v>102</v>
      </c>
      <c r="F297" s="5"/>
      <c r="G297" s="4">
        <v>-16928335.18</v>
      </c>
      <c r="H297" s="12">
        <v>0</v>
      </c>
    </row>
    <row r="298" spans="1:8" x14ac:dyDescent="0.25">
      <c r="A298" s="16"/>
      <c r="B298" t="s">
        <v>97</v>
      </c>
      <c r="F298" s="5"/>
      <c r="G298" s="4">
        <v>-1843056.91</v>
      </c>
      <c r="H298" s="4">
        <v>-766555.54</v>
      </c>
    </row>
    <row r="299" spans="1:8" x14ac:dyDescent="0.25">
      <c r="A299" s="16"/>
      <c r="B299" t="s">
        <v>96</v>
      </c>
      <c r="F299" s="5"/>
      <c r="G299" s="4">
        <v>-197314.26</v>
      </c>
      <c r="H299" s="4">
        <v>-107204.26</v>
      </c>
    </row>
    <row r="300" spans="1:8" x14ac:dyDescent="0.25">
      <c r="A300" s="16"/>
      <c r="B300" t="s">
        <v>98</v>
      </c>
      <c r="F300" s="5"/>
      <c r="G300" s="4">
        <v>-4264267.88</v>
      </c>
      <c r="H300" s="4">
        <v>-3732108.19</v>
      </c>
    </row>
    <row r="301" spans="1:8" x14ac:dyDescent="0.25">
      <c r="A301" s="16"/>
      <c r="B301" t="s">
        <v>99</v>
      </c>
      <c r="F301" s="5"/>
      <c r="G301" s="12">
        <v>0</v>
      </c>
      <c r="H301" s="12">
        <v>0</v>
      </c>
    </row>
    <row r="302" spans="1:8" x14ac:dyDescent="0.25">
      <c r="A302" s="16"/>
      <c r="B302" t="s">
        <v>100</v>
      </c>
      <c r="F302" s="5"/>
      <c r="G302" s="4">
        <v>-2066894.27</v>
      </c>
      <c r="H302" s="4">
        <v>-204766.01</v>
      </c>
    </row>
    <row r="303" spans="1:8" x14ac:dyDescent="0.25">
      <c r="A303" s="16"/>
      <c r="B303" t="s">
        <v>108</v>
      </c>
      <c r="F303" s="5"/>
      <c r="G303" s="4">
        <v>-17029559.739999998</v>
      </c>
      <c r="H303" s="4">
        <v>-16085334.82</v>
      </c>
    </row>
    <row r="304" spans="1:8" x14ac:dyDescent="0.25">
      <c r="A304" s="16"/>
      <c r="B304" t="s">
        <v>101</v>
      </c>
      <c r="F304" s="5"/>
      <c r="G304" s="4">
        <v>-3779232.87</v>
      </c>
      <c r="H304" s="4">
        <v>-3354998.64</v>
      </c>
    </row>
    <row r="305" spans="1:8" x14ac:dyDescent="0.25">
      <c r="A305" s="16"/>
      <c r="B305" t="s">
        <v>103</v>
      </c>
      <c r="F305" s="5"/>
      <c r="G305" s="4">
        <v>-610984.25</v>
      </c>
      <c r="H305" s="4">
        <v>-205637</v>
      </c>
    </row>
    <row r="306" spans="1:8" x14ac:dyDescent="0.25">
      <c r="A306" s="16"/>
      <c r="B306" t="s">
        <v>106</v>
      </c>
      <c r="F306" s="5"/>
      <c r="G306" s="12">
        <v>0</v>
      </c>
      <c r="H306" s="12">
        <v>0</v>
      </c>
    </row>
    <row r="307" spans="1:8" x14ac:dyDescent="0.25">
      <c r="A307" s="16"/>
      <c r="B307" t="s">
        <v>107</v>
      </c>
      <c r="F307" s="5"/>
      <c r="G307" s="12">
        <v>0</v>
      </c>
      <c r="H307" s="12">
        <v>0</v>
      </c>
    </row>
    <row r="308" spans="1:8" x14ac:dyDescent="0.25">
      <c r="A308" s="16"/>
      <c r="B308" t="s">
        <v>105</v>
      </c>
      <c r="F308" s="5"/>
      <c r="G308" s="12">
        <v>0</v>
      </c>
      <c r="H308" s="12">
        <v>0</v>
      </c>
    </row>
    <row r="309" spans="1:8" x14ac:dyDescent="0.25">
      <c r="A309" s="16"/>
      <c r="B309" t="s">
        <v>104</v>
      </c>
      <c r="F309" s="5"/>
      <c r="G309" s="12">
        <v>0</v>
      </c>
      <c r="H309" s="12">
        <v>0</v>
      </c>
    </row>
    <row r="310" spans="1:8" x14ac:dyDescent="0.25">
      <c r="A310" s="16"/>
      <c r="B310" s="1" t="s">
        <v>49</v>
      </c>
      <c r="F310" s="5"/>
      <c r="G310" s="15">
        <f>SUM(G296:G309)</f>
        <v>-935324549.45999992</v>
      </c>
      <c r="H310" s="15">
        <f>SUM(H296:H309)</f>
        <v>-816150505.70000005</v>
      </c>
    </row>
    <row r="311" spans="1:8" x14ac:dyDescent="0.25">
      <c r="A311" s="16"/>
      <c r="F311" s="5"/>
      <c r="G311" s="17"/>
      <c r="H311" s="17"/>
    </row>
    <row r="312" spans="1:8" x14ac:dyDescent="0.25">
      <c r="A312" s="16"/>
      <c r="B312" s="1" t="s">
        <v>50</v>
      </c>
      <c r="F312" s="5"/>
      <c r="G312" s="17"/>
      <c r="H312" s="17"/>
    </row>
    <row r="313" spans="1:8" x14ac:dyDescent="0.25">
      <c r="A313" s="16"/>
      <c r="B313" t="s">
        <v>24</v>
      </c>
      <c r="F313" s="5"/>
      <c r="G313" s="17"/>
      <c r="H313" s="17"/>
    </row>
    <row r="314" spans="1:8" x14ac:dyDescent="0.25">
      <c r="A314" s="16"/>
      <c r="B314" t="s">
        <v>45</v>
      </c>
      <c r="F314" s="5"/>
      <c r="G314" s="17"/>
      <c r="H314" s="17"/>
    </row>
    <row r="315" spans="1:8" x14ac:dyDescent="0.25">
      <c r="A315" s="16"/>
      <c r="F315" s="5"/>
      <c r="G315" s="17"/>
      <c r="H315" s="17"/>
    </row>
    <row r="316" spans="1:8" x14ac:dyDescent="0.25">
      <c r="A316" s="16"/>
      <c r="F316" s="5"/>
      <c r="G316" s="35" t="s">
        <v>4</v>
      </c>
      <c r="H316" s="35"/>
    </row>
    <row r="317" spans="1:8" x14ac:dyDescent="0.25">
      <c r="A317" s="16"/>
      <c r="B317" t="s">
        <v>2</v>
      </c>
      <c r="F317" s="5"/>
      <c r="G317" s="15"/>
      <c r="H317" s="15"/>
    </row>
    <row r="318" spans="1:8" x14ac:dyDescent="0.25">
      <c r="A318" s="16"/>
      <c r="B318" s="1" t="s">
        <v>6</v>
      </c>
      <c r="F318" s="5"/>
      <c r="G318" s="7">
        <v>2020</v>
      </c>
      <c r="H318" s="7">
        <v>2019</v>
      </c>
    </row>
    <row r="319" spans="1:8" x14ac:dyDescent="0.25">
      <c r="A319" s="16"/>
      <c r="B319" t="s">
        <v>25</v>
      </c>
      <c r="F319" s="5"/>
      <c r="G319" s="12">
        <v>0</v>
      </c>
      <c r="H319" s="12">
        <v>0</v>
      </c>
    </row>
    <row r="320" spans="1:8" x14ac:dyDescent="0.25">
      <c r="A320" s="16"/>
      <c r="B320" t="s">
        <v>102</v>
      </c>
      <c r="F320" s="5"/>
      <c r="G320" s="12">
        <v>0</v>
      </c>
      <c r="H320" s="12">
        <v>0</v>
      </c>
    </row>
    <row r="321" spans="1:8" x14ac:dyDescent="0.25">
      <c r="A321" s="16"/>
      <c r="B321" t="s">
        <v>97</v>
      </c>
      <c r="F321" s="5"/>
      <c r="G321" s="12">
        <v>0</v>
      </c>
      <c r="H321" s="12">
        <v>0</v>
      </c>
    </row>
    <row r="322" spans="1:8" x14ac:dyDescent="0.25">
      <c r="A322" s="16"/>
      <c r="B322" t="s">
        <v>96</v>
      </c>
      <c r="F322" s="5"/>
      <c r="G322" s="12">
        <v>0</v>
      </c>
      <c r="H322" s="12">
        <v>0</v>
      </c>
    </row>
    <row r="323" spans="1:8" x14ac:dyDescent="0.25">
      <c r="A323" s="16"/>
      <c r="B323" t="s">
        <v>98</v>
      </c>
      <c r="F323" s="5"/>
      <c r="G323" s="12">
        <v>0</v>
      </c>
      <c r="H323" s="12">
        <v>0</v>
      </c>
    </row>
    <row r="324" spans="1:8" x14ac:dyDescent="0.25">
      <c r="A324" s="16"/>
      <c r="B324" t="s">
        <v>99</v>
      </c>
      <c r="F324" s="5"/>
      <c r="G324" s="12">
        <v>0</v>
      </c>
      <c r="H324" s="12">
        <v>0</v>
      </c>
    </row>
    <row r="325" spans="1:8" x14ac:dyDescent="0.25">
      <c r="A325" s="16"/>
      <c r="B325" t="s">
        <v>100</v>
      </c>
      <c r="F325" s="5"/>
      <c r="G325" s="12">
        <v>0</v>
      </c>
      <c r="H325" s="12">
        <v>0</v>
      </c>
    </row>
    <row r="326" spans="1:8" x14ac:dyDescent="0.25">
      <c r="A326" s="16"/>
      <c r="B326" t="s">
        <v>108</v>
      </c>
      <c r="F326" s="5"/>
      <c r="G326" s="12">
        <v>0</v>
      </c>
      <c r="H326" s="12">
        <v>0</v>
      </c>
    </row>
    <row r="327" spans="1:8" x14ac:dyDescent="0.25">
      <c r="A327" s="16"/>
      <c r="B327" t="s">
        <v>101</v>
      </c>
      <c r="F327" s="5"/>
      <c r="G327" s="12">
        <v>0</v>
      </c>
      <c r="H327" s="12">
        <v>0</v>
      </c>
    </row>
    <row r="328" spans="1:8" x14ac:dyDescent="0.25">
      <c r="A328" s="16"/>
      <c r="B328" t="s">
        <v>103</v>
      </c>
      <c r="F328" s="5"/>
      <c r="G328" s="12">
        <v>0</v>
      </c>
      <c r="H328" s="12">
        <v>0</v>
      </c>
    </row>
    <row r="329" spans="1:8" x14ac:dyDescent="0.25">
      <c r="A329" s="16"/>
      <c r="B329" t="s">
        <v>106</v>
      </c>
      <c r="F329" s="5"/>
      <c r="G329" s="12">
        <v>0</v>
      </c>
      <c r="H329" s="12">
        <v>0</v>
      </c>
    </row>
    <row r="330" spans="1:8" x14ac:dyDescent="0.25">
      <c r="A330" s="16"/>
      <c r="B330" t="s">
        <v>107</v>
      </c>
      <c r="F330" s="5"/>
      <c r="G330" s="12">
        <v>0</v>
      </c>
      <c r="H330" s="12">
        <v>0</v>
      </c>
    </row>
    <row r="331" spans="1:8" x14ac:dyDescent="0.25">
      <c r="A331" s="16"/>
      <c r="B331" t="s">
        <v>105</v>
      </c>
      <c r="F331" s="5"/>
      <c r="G331" s="12">
        <v>0</v>
      </c>
      <c r="H331" s="12">
        <v>0</v>
      </c>
    </row>
    <row r="332" spans="1:8" x14ac:dyDescent="0.25">
      <c r="A332" s="16"/>
      <c r="B332" t="s">
        <v>104</v>
      </c>
      <c r="F332" s="5"/>
      <c r="G332" s="12">
        <v>0</v>
      </c>
      <c r="H332" s="12">
        <v>0</v>
      </c>
    </row>
    <row r="333" spans="1:8" x14ac:dyDescent="0.25">
      <c r="A333" s="16"/>
      <c r="B333" s="1" t="s">
        <v>51</v>
      </c>
      <c r="F333" s="5"/>
      <c r="G333" s="13">
        <f>SUM(G319:G332)</f>
        <v>0</v>
      </c>
      <c r="H333" s="13">
        <f>SUM(H319:H332)</f>
        <v>0</v>
      </c>
    </row>
    <row r="334" spans="1:8" x14ac:dyDescent="0.25">
      <c r="A334" s="16"/>
      <c r="F334" s="5"/>
      <c r="G334" s="17"/>
      <c r="H334" s="17"/>
    </row>
    <row r="335" spans="1:8" x14ac:dyDescent="0.25">
      <c r="A335" s="16"/>
      <c r="F335" s="5"/>
      <c r="G335" s="17"/>
      <c r="H335" s="17"/>
    </row>
    <row r="336" spans="1:8" x14ac:dyDescent="0.25">
      <c r="A336" s="16"/>
      <c r="F336" s="5"/>
      <c r="G336" s="17"/>
      <c r="H336" s="17"/>
    </row>
    <row r="337" spans="1:8" x14ac:dyDescent="0.25">
      <c r="A337" s="16" t="s">
        <v>21</v>
      </c>
      <c r="B337" s="1" t="s">
        <v>56</v>
      </c>
      <c r="F337" s="5"/>
      <c r="G337" s="17"/>
      <c r="H337" s="17"/>
    </row>
    <row r="338" spans="1:8" x14ac:dyDescent="0.25">
      <c r="A338" s="16"/>
      <c r="B338" t="s">
        <v>24</v>
      </c>
      <c r="F338" s="5"/>
      <c r="G338" s="17"/>
      <c r="H338" s="17"/>
    </row>
    <row r="339" spans="1:8" x14ac:dyDescent="0.25">
      <c r="A339" s="16"/>
      <c r="B339" t="s">
        <v>52</v>
      </c>
      <c r="F339" s="5"/>
      <c r="G339" s="17"/>
      <c r="H339" s="17"/>
    </row>
    <row r="340" spans="1:8" x14ac:dyDescent="0.25">
      <c r="A340" s="16"/>
      <c r="B340" t="s">
        <v>2</v>
      </c>
      <c r="F340" s="5"/>
      <c r="G340" s="17"/>
      <c r="H340" s="17"/>
    </row>
    <row r="341" spans="1:8" x14ac:dyDescent="0.25">
      <c r="A341" s="16"/>
      <c r="F341" s="5"/>
      <c r="G341" s="35" t="s">
        <v>4</v>
      </c>
      <c r="H341" s="35"/>
    </row>
    <row r="342" spans="1:8" x14ac:dyDescent="0.25">
      <c r="A342" s="16"/>
      <c r="B342" t="s">
        <v>2</v>
      </c>
      <c r="F342" s="5"/>
      <c r="G342" s="15"/>
      <c r="H342" s="15"/>
    </row>
    <row r="343" spans="1:8" x14ac:dyDescent="0.25">
      <c r="A343" s="16"/>
      <c r="B343" s="1" t="s">
        <v>6</v>
      </c>
      <c r="F343" s="5"/>
      <c r="G343" s="7">
        <v>2020</v>
      </c>
      <c r="H343" s="7">
        <v>2019</v>
      </c>
    </row>
    <row r="344" spans="1:8" x14ac:dyDescent="0.25">
      <c r="A344" s="16"/>
      <c r="B344" t="s">
        <v>25</v>
      </c>
      <c r="F344" s="5"/>
      <c r="G344" s="12">
        <v>0</v>
      </c>
      <c r="H344" s="12">
        <v>0</v>
      </c>
    </row>
    <row r="345" spans="1:8" x14ac:dyDescent="0.25">
      <c r="A345" s="16"/>
      <c r="B345" t="s">
        <v>102</v>
      </c>
      <c r="F345" s="5"/>
      <c r="G345" s="12">
        <v>0</v>
      </c>
      <c r="H345" s="12">
        <v>0</v>
      </c>
    </row>
    <row r="346" spans="1:8" x14ac:dyDescent="0.25">
      <c r="A346" s="16"/>
      <c r="B346" t="s">
        <v>97</v>
      </c>
      <c r="F346" s="5"/>
      <c r="G346" s="12">
        <v>0</v>
      </c>
      <c r="H346" s="12">
        <v>0</v>
      </c>
    </row>
    <row r="347" spans="1:8" x14ac:dyDescent="0.25">
      <c r="A347" s="16"/>
      <c r="B347" t="s">
        <v>96</v>
      </c>
      <c r="F347" s="5"/>
      <c r="G347" s="12">
        <v>0</v>
      </c>
      <c r="H347" s="12">
        <v>0</v>
      </c>
    </row>
    <row r="348" spans="1:8" x14ac:dyDescent="0.25">
      <c r="A348" s="16"/>
      <c r="B348" t="s">
        <v>98</v>
      </c>
      <c r="F348" s="5"/>
      <c r="G348" s="12">
        <v>0</v>
      </c>
      <c r="H348" s="12">
        <v>0</v>
      </c>
    </row>
    <row r="349" spans="1:8" x14ac:dyDescent="0.25">
      <c r="A349" s="16"/>
      <c r="B349" t="s">
        <v>99</v>
      </c>
      <c r="F349" s="5"/>
      <c r="G349" s="12">
        <v>0</v>
      </c>
      <c r="H349" s="12">
        <v>0</v>
      </c>
    </row>
    <row r="350" spans="1:8" x14ac:dyDescent="0.25">
      <c r="A350" s="16"/>
      <c r="B350" t="s">
        <v>100</v>
      </c>
      <c r="F350" s="5"/>
      <c r="G350" s="12">
        <v>0</v>
      </c>
      <c r="H350" s="12">
        <v>0</v>
      </c>
    </row>
    <row r="351" spans="1:8" x14ac:dyDescent="0.25">
      <c r="A351" s="16"/>
      <c r="B351" t="s">
        <v>108</v>
      </c>
      <c r="F351" s="5"/>
      <c r="G351" s="12">
        <v>0</v>
      </c>
      <c r="H351" s="12">
        <v>0</v>
      </c>
    </row>
    <row r="352" spans="1:8" x14ac:dyDescent="0.25">
      <c r="A352" s="16"/>
      <c r="B352" t="s">
        <v>101</v>
      </c>
      <c r="F352" s="5"/>
      <c r="G352" s="12">
        <v>0</v>
      </c>
      <c r="H352" s="12">
        <v>0</v>
      </c>
    </row>
    <row r="353" spans="1:8" x14ac:dyDescent="0.25">
      <c r="A353" s="16"/>
      <c r="B353" t="s">
        <v>103</v>
      </c>
      <c r="F353" s="5"/>
      <c r="G353" s="12">
        <v>0</v>
      </c>
      <c r="H353" s="12">
        <v>0</v>
      </c>
    </row>
    <row r="354" spans="1:8" x14ac:dyDescent="0.25">
      <c r="A354" s="16"/>
      <c r="B354" t="s">
        <v>106</v>
      </c>
      <c r="F354" s="5"/>
      <c r="G354" s="12">
        <v>0</v>
      </c>
      <c r="H354" s="12">
        <v>0</v>
      </c>
    </row>
    <row r="355" spans="1:8" x14ac:dyDescent="0.25">
      <c r="A355" s="16"/>
      <c r="B355" t="s">
        <v>107</v>
      </c>
      <c r="F355" s="5"/>
      <c r="G355" s="12">
        <v>0</v>
      </c>
      <c r="H355" s="12">
        <v>0</v>
      </c>
    </row>
    <row r="356" spans="1:8" x14ac:dyDescent="0.25">
      <c r="A356" s="16"/>
      <c r="B356" t="s">
        <v>105</v>
      </c>
      <c r="F356" s="5"/>
      <c r="G356" s="12">
        <v>0</v>
      </c>
      <c r="H356" s="12">
        <v>0</v>
      </c>
    </row>
    <row r="357" spans="1:8" x14ac:dyDescent="0.25">
      <c r="A357" s="16"/>
      <c r="B357" t="s">
        <v>104</v>
      </c>
      <c r="F357" s="5"/>
      <c r="G357" s="12">
        <v>0</v>
      </c>
      <c r="H357" s="12">
        <v>0</v>
      </c>
    </row>
    <row r="358" spans="1:8" x14ac:dyDescent="0.25">
      <c r="A358" s="16"/>
      <c r="B358" s="1" t="s">
        <v>57</v>
      </c>
      <c r="F358" s="5"/>
      <c r="G358" s="13">
        <f>SUM(G344:G357)</f>
        <v>0</v>
      </c>
      <c r="H358" s="13">
        <f>SUM(H344:H357)</f>
        <v>0</v>
      </c>
    </row>
    <row r="359" spans="1:8" x14ac:dyDescent="0.25">
      <c r="A359" s="16"/>
      <c r="F359" s="5"/>
      <c r="G359" s="17"/>
      <c r="H359" s="17"/>
    </row>
    <row r="360" spans="1:8" x14ac:dyDescent="0.25">
      <c r="A360" s="16" t="s">
        <v>21</v>
      </c>
      <c r="B360" s="1" t="s">
        <v>53</v>
      </c>
      <c r="F360" s="5"/>
      <c r="G360" s="17"/>
      <c r="H360" s="17"/>
    </row>
    <row r="361" spans="1:8" x14ac:dyDescent="0.25">
      <c r="A361" s="16"/>
      <c r="B361" t="s">
        <v>24</v>
      </c>
      <c r="F361" s="5"/>
      <c r="G361" s="17"/>
      <c r="H361" s="17"/>
    </row>
    <row r="362" spans="1:8" x14ac:dyDescent="0.25">
      <c r="A362" s="16"/>
      <c r="B362" t="s">
        <v>54</v>
      </c>
      <c r="F362" s="5"/>
      <c r="G362" s="17"/>
      <c r="H362" s="17"/>
    </row>
    <row r="363" spans="1:8" x14ac:dyDescent="0.25">
      <c r="A363" s="16"/>
      <c r="B363" t="s">
        <v>2</v>
      </c>
      <c r="F363" s="5"/>
      <c r="G363" s="17"/>
      <c r="H363" s="17"/>
    </row>
    <row r="364" spans="1:8" x14ac:dyDescent="0.25">
      <c r="A364" s="16"/>
      <c r="F364" s="5"/>
      <c r="G364" s="35" t="s">
        <v>4</v>
      </c>
      <c r="H364" s="35"/>
    </row>
    <row r="365" spans="1:8" x14ac:dyDescent="0.25">
      <c r="A365" s="16"/>
      <c r="B365" t="s">
        <v>2</v>
      </c>
      <c r="F365" s="5"/>
      <c r="G365" s="15"/>
      <c r="H365" s="15"/>
    </row>
    <row r="366" spans="1:8" x14ac:dyDescent="0.25">
      <c r="A366" s="16"/>
      <c r="B366" s="1" t="s">
        <v>6</v>
      </c>
      <c r="F366" s="5"/>
      <c r="G366" s="7">
        <v>2020</v>
      </c>
      <c r="H366" s="7">
        <v>2019</v>
      </c>
    </row>
    <row r="367" spans="1:8" x14ac:dyDescent="0.25">
      <c r="A367" s="16"/>
      <c r="B367" t="s">
        <v>25</v>
      </c>
      <c r="F367" s="5"/>
      <c r="G367" s="4">
        <v>403790149.97000003</v>
      </c>
      <c r="H367" s="4">
        <v>372376670.49000001</v>
      </c>
    </row>
    <row r="368" spans="1:8" x14ac:dyDescent="0.25">
      <c r="A368" s="16"/>
      <c r="B368" t="s">
        <v>102</v>
      </c>
      <c r="F368" s="5"/>
      <c r="G368" s="4">
        <v>2116856.52</v>
      </c>
      <c r="H368" s="4">
        <v>1685991.5</v>
      </c>
    </row>
    <row r="369" spans="1:8" x14ac:dyDescent="0.25">
      <c r="A369" s="16"/>
      <c r="B369" t="s">
        <v>97</v>
      </c>
      <c r="F369" s="5"/>
      <c r="G369" s="4">
        <v>232841.79</v>
      </c>
      <c r="H369" s="4">
        <v>89561.95</v>
      </c>
    </row>
    <row r="370" spans="1:8" x14ac:dyDescent="0.25">
      <c r="A370" s="16"/>
      <c r="B370" t="s">
        <v>96</v>
      </c>
      <c r="F370" s="5"/>
      <c r="G370" s="4">
        <v>235197.64</v>
      </c>
      <c r="H370" s="4">
        <v>523605.5</v>
      </c>
    </row>
    <row r="371" spans="1:8" x14ac:dyDescent="0.25">
      <c r="A371" s="16"/>
      <c r="B371" t="s">
        <v>98</v>
      </c>
      <c r="F371" s="5"/>
      <c r="G371" s="4">
        <v>18159249.559999999</v>
      </c>
      <c r="H371" s="4">
        <v>21630980.719999999</v>
      </c>
    </row>
    <row r="372" spans="1:8" x14ac:dyDescent="0.25">
      <c r="A372" s="16"/>
      <c r="B372" t="s">
        <v>99</v>
      </c>
      <c r="F372" s="5"/>
      <c r="G372" s="4">
        <v>7036935.7699999996</v>
      </c>
      <c r="H372" s="4">
        <v>5467896.21</v>
      </c>
    </row>
    <row r="373" spans="1:8" x14ac:dyDescent="0.25">
      <c r="A373" s="16"/>
      <c r="B373" t="s">
        <v>100</v>
      </c>
      <c r="F373" s="5"/>
      <c r="G373" s="4">
        <v>330585.37</v>
      </c>
      <c r="H373" s="4">
        <v>317607.65999999997</v>
      </c>
    </row>
    <row r="374" spans="1:8" x14ac:dyDescent="0.25">
      <c r="A374" s="16"/>
      <c r="B374" t="s">
        <v>108</v>
      </c>
      <c r="F374" s="5"/>
      <c r="G374" s="4">
        <v>162573.38</v>
      </c>
      <c r="H374" s="4">
        <v>199265.49</v>
      </c>
    </row>
    <row r="375" spans="1:8" x14ac:dyDescent="0.25">
      <c r="A375" s="16"/>
      <c r="B375" t="s">
        <v>101</v>
      </c>
      <c r="F375" s="5"/>
      <c r="G375" s="4">
        <v>346008.14</v>
      </c>
      <c r="H375" s="4">
        <v>1252112.94</v>
      </c>
    </row>
    <row r="376" spans="1:8" x14ac:dyDescent="0.25">
      <c r="A376" s="16"/>
      <c r="B376" t="s">
        <v>103</v>
      </c>
      <c r="F376" s="5"/>
      <c r="G376" s="12">
        <v>0</v>
      </c>
      <c r="H376" s="4">
        <v>127710</v>
      </c>
    </row>
    <row r="377" spans="1:8" x14ac:dyDescent="0.25">
      <c r="A377" s="16"/>
      <c r="B377" t="s">
        <v>106</v>
      </c>
      <c r="F377" s="5"/>
      <c r="G377" s="12">
        <v>0</v>
      </c>
      <c r="H377" s="12">
        <v>0</v>
      </c>
    </row>
    <row r="378" spans="1:8" x14ac:dyDescent="0.25">
      <c r="A378" s="16"/>
      <c r="B378" t="s">
        <v>107</v>
      </c>
      <c r="F378" s="5"/>
      <c r="G378" s="4">
        <v>133868.57999999999</v>
      </c>
      <c r="H378" s="4">
        <v>127054</v>
      </c>
    </row>
    <row r="379" spans="1:8" x14ac:dyDescent="0.25">
      <c r="A379" s="16"/>
      <c r="B379" t="s">
        <v>105</v>
      </c>
      <c r="F379" s="5"/>
      <c r="G379" s="12">
        <v>0</v>
      </c>
      <c r="H379" s="12">
        <v>0</v>
      </c>
    </row>
    <row r="380" spans="1:8" x14ac:dyDescent="0.25">
      <c r="A380" s="16"/>
      <c r="B380" t="s">
        <v>104</v>
      </c>
      <c r="F380" s="5"/>
      <c r="G380" s="17">
        <v>4045448.36</v>
      </c>
      <c r="H380" s="17">
        <v>7000000</v>
      </c>
    </row>
    <row r="381" spans="1:8" x14ac:dyDescent="0.25">
      <c r="A381" s="16"/>
      <c r="B381" s="1" t="s">
        <v>58</v>
      </c>
      <c r="F381" s="5"/>
      <c r="G381" s="15">
        <f>SUM(G367:G380)</f>
        <v>436589715.07999998</v>
      </c>
      <c r="H381" s="15">
        <f>SUM(H367:H380)</f>
        <v>410798456.45999998</v>
      </c>
    </row>
    <row r="382" spans="1:8" x14ac:dyDescent="0.25">
      <c r="A382" s="16"/>
      <c r="F382" s="5"/>
      <c r="G382" s="17"/>
      <c r="H382" s="17"/>
    </row>
    <row r="383" spans="1:8" x14ac:dyDescent="0.25">
      <c r="A383" s="16"/>
      <c r="B383" s="1" t="s">
        <v>59</v>
      </c>
      <c r="F383" s="5"/>
      <c r="G383" s="17"/>
      <c r="H383" s="17"/>
    </row>
    <row r="384" spans="1:8" x14ac:dyDescent="0.25">
      <c r="A384" s="16"/>
      <c r="B384" t="s">
        <v>24</v>
      </c>
      <c r="F384" s="5"/>
      <c r="G384" s="17"/>
      <c r="H384" s="17"/>
    </row>
    <row r="385" spans="1:8" x14ac:dyDescent="0.25">
      <c r="A385" s="16"/>
      <c r="B385" t="s">
        <v>55</v>
      </c>
      <c r="F385" s="5"/>
      <c r="G385" s="17"/>
      <c r="H385" s="17"/>
    </row>
    <row r="386" spans="1:8" x14ac:dyDescent="0.25">
      <c r="A386" s="16"/>
      <c r="B386" t="s">
        <v>2</v>
      </c>
      <c r="F386" s="5"/>
      <c r="G386" s="17"/>
      <c r="H386" s="17"/>
    </row>
    <row r="387" spans="1:8" x14ac:dyDescent="0.25">
      <c r="A387" s="16"/>
      <c r="B387" t="s">
        <v>2</v>
      </c>
      <c r="F387" s="5"/>
      <c r="G387" s="35" t="s">
        <v>4</v>
      </c>
      <c r="H387" s="35"/>
    </row>
    <row r="388" spans="1:8" x14ac:dyDescent="0.25">
      <c r="A388" s="16"/>
      <c r="F388" s="5"/>
      <c r="G388" s="15"/>
      <c r="H388" s="15"/>
    </row>
    <row r="389" spans="1:8" x14ac:dyDescent="0.25">
      <c r="A389" s="16"/>
      <c r="B389" s="1" t="s">
        <v>6</v>
      </c>
      <c r="F389" s="5"/>
      <c r="G389" s="7">
        <v>2020</v>
      </c>
      <c r="H389" s="7">
        <v>2019</v>
      </c>
    </row>
    <row r="390" spans="1:8" x14ac:dyDescent="0.25">
      <c r="A390" s="16"/>
      <c r="B390" t="s">
        <v>25</v>
      </c>
      <c r="F390" s="5"/>
      <c r="G390" s="17">
        <v>343267470.36000001</v>
      </c>
      <c r="H390" s="17">
        <v>284334958.89999998</v>
      </c>
    </row>
    <row r="391" spans="1:8" x14ac:dyDescent="0.25">
      <c r="A391" s="16"/>
      <c r="B391" t="s">
        <v>102</v>
      </c>
      <c r="F391" s="5"/>
      <c r="G391" s="17">
        <v>2116856.52</v>
      </c>
      <c r="H391" s="17">
        <v>1685991.5</v>
      </c>
    </row>
    <row r="392" spans="1:8" x14ac:dyDescent="0.25">
      <c r="A392" s="16"/>
      <c r="B392" t="s">
        <v>97</v>
      </c>
      <c r="F392" s="5"/>
      <c r="G392" s="17">
        <v>232841.79</v>
      </c>
      <c r="H392" s="17">
        <v>89561.95</v>
      </c>
    </row>
    <row r="393" spans="1:8" x14ac:dyDescent="0.25">
      <c r="A393" s="16"/>
      <c r="B393" t="s">
        <v>96</v>
      </c>
      <c r="F393" s="5"/>
      <c r="G393" s="17">
        <v>235197.64</v>
      </c>
      <c r="H393" s="17">
        <v>523605.5</v>
      </c>
    </row>
    <row r="394" spans="1:8" x14ac:dyDescent="0.25">
      <c r="A394" s="16"/>
      <c r="B394" t="s">
        <v>98</v>
      </c>
      <c r="F394" s="5"/>
      <c r="G394" s="17">
        <v>18159249.559999999</v>
      </c>
      <c r="H394" s="4">
        <v>21630980.719999999</v>
      </c>
    </row>
    <row r="395" spans="1:8" x14ac:dyDescent="0.25">
      <c r="A395" s="16"/>
      <c r="B395" t="s">
        <v>99</v>
      </c>
      <c r="F395" s="5"/>
      <c r="G395" s="17">
        <v>7036935.7699999996</v>
      </c>
      <c r="H395" s="17">
        <v>5467896.21</v>
      </c>
    </row>
    <row r="396" spans="1:8" x14ac:dyDescent="0.25">
      <c r="A396" s="16"/>
      <c r="B396" t="s">
        <v>100</v>
      </c>
      <c r="F396" s="5"/>
      <c r="G396" s="17">
        <v>330585.37</v>
      </c>
      <c r="H396" s="17">
        <v>317607.65999999997</v>
      </c>
    </row>
    <row r="397" spans="1:8" x14ac:dyDescent="0.25">
      <c r="A397" s="16"/>
      <c r="B397" t="s">
        <v>108</v>
      </c>
      <c r="F397" s="5"/>
      <c r="G397" s="17">
        <v>162573.38</v>
      </c>
      <c r="H397" s="17">
        <v>199265.49</v>
      </c>
    </row>
    <row r="398" spans="1:8" x14ac:dyDescent="0.25">
      <c r="A398" s="16"/>
      <c r="B398" t="s">
        <v>101</v>
      </c>
      <c r="F398" s="5"/>
      <c r="G398" s="17">
        <v>346008.14</v>
      </c>
      <c r="H398" s="17">
        <v>1252112.94</v>
      </c>
    </row>
    <row r="399" spans="1:8" x14ac:dyDescent="0.25">
      <c r="A399" s="16"/>
      <c r="B399" t="s">
        <v>103</v>
      </c>
      <c r="F399" s="5"/>
      <c r="G399" s="12">
        <v>0</v>
      </c>
      <c r="H399" s="17">
        <v>127710</v>
      </c>
    </row>
    <row r="400" spans="1:8" x14ac:dyDescent="0.25">
      <c r="A400" s="16"/>
      <c r="B400" t="s">
        <v>106</v>
      </c>
      <c r="F400" s="5"/>
      <c r="G400" s="12">
        <v>0</v>
      </c>
      <c r="H400" s="12">
        <v>0</v>
      </c>
    </row>
    <row r="401" spans="1:8" x14ac:dyDescent="0.25">
      <c r="A401" s="16"/>
      <c r="B401" t="s">
        <v>107</v>
      </c>
      <c r="F401" s="5"/>
      <c r="G401" s="4">
        <v>133868.57999999999</v>
      </c>
      <c r="H401" s="17">
        <v>127054</v>
      </c>
    </row>
    <row r="402" spans="1:8" x14ac:dyDescent="0.25">
      <c r="A402" s="16"/>
      <c r="B402" t="s">
        <v>105</v>
      </c>
      <c r="F402" s="5"/>
      <c r="G402" s="12">
        <v>0</v>
      </c>
      <c r="H402" s="12">
        <v>0</v>
      </c>
    </row>
    <row r="403" spans="1:8" x14ac:dyDescent="0.25">
      <c r="A403" s="16"/>
      <c r="B403" t="s">
        <v>104</v>
      </c>
      <c r="F403" s="5"/>
      <c r="G403" s="17">
        <v>4045448.36</v>
      </c>
      <c r="H403" s="17">
        <v>7000000</v>
      </c>
    </row>
    <row r="404" spans="1:8" x14ac:dyDescent="0.25">
      <c r="A404" s="16"/>
      <c r="B404" s="1" t="s">
        <v>60</v>
      </c>
      <c r="F404" s="5"/>
      <c r="G404" s="15">
        <f>SUM(G390:G403)</f>
        <v>376067035.46999997</v>
      </c>
      <c r="H404" s="15">
        <f>SUM(H390:H403)</f>
        <v>322756744.86999995</v>
      </c>
    </row>
    <row r="405" spans="1:8" x14ac:dyDescent="0.25">
      <c r="A405" s="16"/>
      <c r="F405" s="5"/>
      <c r="G405" s="17"/>
      <c r="H405" s="17"/>
    </row>
    <row r="406" spans="1:8" x14ac:dyDescent="0.25">
      <c r="A406" s="16"/>
      <c r="F406" s="5"/>
      <c r="G406" s="17"/>
      <c r="H406" s="17"/>
    </row>
    <row r="407" spans="1:8" x14ac:dyDescent="0.25">
      <c r="A407" s="16"/>
      <c r="B407" s="36" t="s">
        <v>61</v>
      </c>
      <c r="C407" s="36"/>
      <c r="D407" s="36"/>
      <c r="E407" s="36"/>
      <c r="F407" s="36"/>
      <c r="G407" s="17"/>
      <c r="H407" s="17"/>
    </row>
    <row r="408" spans="1:8" x14ac:dyDescent="0.25">
      <c r="A408" s="16"/>
      <c r="B408" s="1"/>
      <c r="F408" s="5"/>
      <c r="G408" s="17"/>
      <c r="H408" s="17"/>
    </row>
    <row r="409" spans="1:8" x14ac:dyDescent="0.25">
      <c r="A409" s="16" t="s">
        <v>21</v>
      </c>
      <c r="B409" s="1" t="s">
        <v>63</v>
      </c>
      <c r="F409" s="5"/>
      <c r="G409" s="17"/>
      <c r="H409" s="17"/>
    </row>
    <row r="410" spans="1:8" x14ac:dyDescent="0.25">
      <c r="A410" s="16"/>
      <c r="B410" t="s">
        <v>24</v>
      </c>
      <c r="F410" s="5"/>
      <c r="G410" s="17"/>
      <c r="H410" s="17"/>
    </row>
    <row r="411" spans="1:8" x14ac:dyDescent="0.25">
      <c r="A411" s="16"/>
      <c r="B411" t="s">
        <v>62</v>
      </c>
      <c r="F411" s="5"/>
      <c r="G411" s="17"/>
      <c r="H411" s="17"/>
    </row>
    <row r="412" spans="1:8" x14ac:dyDescent="0.25">
      <c r="A412" s="16"/>
      <c r="B412" t="s">
        <v>2</v>
      </c>
      <c r="F412" s="5"/>
      <c r="G412" s="17"/>
      <c r="H412" s="17"/>
    </row>
    <row r="413" spans="1:8" x14ac:dyDescent="0.25">
      <c r="A413" s="16"/>
      <c r="F413" s="5"/>
      <c r="G413" s="35" t="s">
        <v>4</v>
      </c>
      <c r="H413" s="35"/>
    </row>
    <row r="414" spans="1:8" x14ac:dyDescent="0.25">
      <c r="A414" s="16"/>
      <c r="B414" t="s">
        <v>2</v>
      </c>
      <c r="F414" s="5"/>
      <c r="G414" s="15"/>
      <c r="H414" s="15"/>
    </row>
    <row r="415" spans="1:8" x14ac:dyDescent="0.25">
      <c r="A415" s="16"/>
      <c r="B415" s="1" t="s">
        <v>6</v>
      </c>
      <c r="F415" s="5"/>
      <c r="G415" s="7">
        <v>2020</v>
      </c>
      <c r="H415" s="7">
        <v>2019</v>
      </c>
    </row>
    <row r="416" spans="1:8" x14ac:dyDescent="0.25">
      <c r="A416" s="16"/>
      <c r="B416" t="s">
        <v>25</v>
      </c>
      <c r="F416" s="5"/>
      <c r="G416" s="4">
        <v>1587300328.02</v>
      </c>
      <c r="H416" s="4">
        <v>1629248269.3599999</v>
      </c>
    </row>
    <row r="417" spans="1:8" x14ac:dyDescent="0.25">
      <c r="A417" s="16"/>
      <c r="B417" t="s">
        <v>102</v>
      </c>
      <c r="F417" s="5"/>
      <c r="G417" s="4">
        <v>204181855.84</v>
      </c>
      <c r="H417" s="4">
        <v>184103102.22999999</v>
      </c>
    </row>
    <row r="418" spans="1:8" x14ac:dyDescent="0.25">
      <c r="A418" s="16"/>
      <c r="B418" t="s">
        <v>97</v>
      </c>
      <c r="F418" s="5"/>
      <c r="G418" s="4">
        <v>4040068.08</v>
      </c>
      <c r="H418" s="4">
        <v>4473486.34</v>
      </c>
    </row>
    <row r="419" spans="1:8" x14ac:dyDescent="0.25">
      <c r="A419" s="16"/>
      <c r="B419" t="s">
        <v>96</v>
      </c>
      <c r="F419" s="5"/>
      <c r="G419" s="4">
        <v>0</v>
      </c>
      <c r="H419" s="4">
        <v>579670</v>
      </c>
    </row>
    <row r="420" spans="1:8" x14ac:dyDescent="0.25">
      <c r="A420" s="16"/>
      <c r="B420" t="s">
        <v>98</v>
      </c>
      <c r="F420" s="5"/>
      <c r="G420" s="4">
        <v>27285506.48</v>
      </c>
      <c r="H420" s="4">
        <v>1361437.19</v>
      </c>
    </row>
    <row r="421" spans="1:8" x14ac:dyDescent="0.25">
      <c r="A421" s="16"/>
      <c r="B421" t="s">
        <v>99</v>
      </c>
      <c r="F421" s="5"/>
      <c r="G421" s="4">
        <v>1254660.55</v>
      </c>
      <c r="H421" s="4">
        <v>6145366.3700000001</v>
      </c>
    </row>
    <row r="422" spans="1:8" x14ac:dyDescent="0.25">
      <c r="A422" s="16"/>
      <c r="B422" t="s">
        <v>100</v>
      </c>
      <c r="F422" s="5"/>
      <c r="G422" s="12">
        <v>0</v>
      </c>
      <c r="H422" s="12">
        <v>0</v>
      </c>
    </row>
    <row r="423" spans="1:8" x14ac:dyDescent="0.25">
      <c r="A423" s="16"/>
      <c r="B423" t="s">
        <v>108</v>
      </c>
      <c r="F423" s="5"/>
      <c r="G423" s="4">
        <v>1400630.04</v>
      </c>
      <c r="H423" s="4">
        <v>4506220.8999999994</v>
      </c>
    </row>
    <row r="424" spans="1:8" x14ac:dyDescent="0.25">
      <c r="A424" s="16"/>
      <c r="B424" t="s">
        <v>101</v>
      </c>
      <c r="F424" s="5"/>
      <c r="G424" s="4">
        <v>3129756.72</v>
      </c>
      <c r="H424" s="4">
        <v>12025674.35</v>
      </c>
    </row>
    <row r="425" spans="1:8" x14ac:dyDescent="0.25">
      <c r="A425" s="16"/>
      <c r="B425" t="s">
        <v>103</v>
      </c>
      <c r="F425" s="5"/>
      <c r="G425" s="4">
        <v>300</v>
      </c>
      <c r="H425" s="4">
        <v>287892</v>
      </c>
    </row>
    <row r="426" spans="1:8" x14ac:dyDescent="0.25">
      <c r="A426" s="16"/>
      <c r="B426" t="s">
        <v>106</v>
      </c>
      <c r="F426" s="5"/>
      <c r="G426" s="12">
        <v>0</v>
      </c>
      <c r="H426" s="12">
        <v>0</v>
      </c>
    </row>
    <row r="427" spans="1:8" x14ac:dyDescent="0.25">
      <c r="A427" s="16"/>
      <c r="B427" t="s">
        <v>107</v>
      </c>
      <c r="F427" s="5"/>
      <c r="G427" s="12">
        <v>0</v>
      </c>
      <c r="H427" s="12">
        <v>0</v>
      </c>
    </row>
    <row r="428" spans="1:8" x14ac:dyDescent="0.25">
      <c r="A428" s="16"/>
      <c r="B428" t="s">
        <v>105</v>
      </c>
      <c r="F428" s="5"/>
      <c r="G428" s="12">
        <v>0</v>
      </c>
      <c r="H428" s="12">
        <v>0</v>
      </c>
    </row>
    <row r="429" spans="1:8" x14ac:dyDescent="0.25">
      <c r="A429" s="16"/>
      <c r="B429" t="s">
        <v>104</v>
      </c>
      <c r="F429" s="5"/>
      <c r="G429" s="12">
        <v>0</v>
      </c>
      <c r="H429" s="12">
        <v>0</v>
      </c>
    </row>
    <row r="430" spans="1:8" x14ac:dyDescent="0.25">
      <c r="A430" s="16"/>
      <c r="B430" s="1" t="s">
        <v>64</v>
      </c>
      <c r="F430" s="5"/>
      <c r="G430" s="15">
        <f>SUM(G416:G429)</f>
        <v>1828593105.7299998</v>
      </c>
      <c r="H430" s="15">
        <f>SUM(H416:H429)</f>
        <v>1842731118.7399998</v>
      </c>
    </row>
    <row r="431" spans="1:8" x14ac:dyDescent="0.25">
      <c r="A431" s="16"/>
      <c r="F431" s="5"/>
      <c r="G431" s="17"/>
      <c r="H431" s="17"/>
    </row>
    <row r="432" spans="1:8" x14ac:dyDescent="0.25">
      <c r="A432" s="16"/>
      <c r="F432" s="5"/>
      <c r="G432" s="17"/>
      <c r="H432" s="17"/>
    </row>
    <row r="433" spans="1:11" x14ac:dyDescent="0.25">
      <c r="A433" s="16"/>
      <c r="F433" s="5"/>
      <c r="G433" s="17"/>
      <c r="H433" s="17"/>
    </row>
    <row r="434" spans="1:11" x14ac:dyDescent="0.25">
      <c r="A434" s="16" t="s">
        <v>21</v>
      </c>
      <c r="B434" s="1" t="s">
        <v>73</v>
      </c>
      <c r="F434" s="5"/>
      <c r="G434" s="17"/>
      <c r="H434" s="17"/>
    </row>
    <row r="435" spans="1:11" x14ac:dyDescent="0.25">
      <c r="A435" s="16"/>
      <c r="B435" s="1" t="s">
        <v>65</v>
      </c>
      <c r="F435" s="5"/>
      <c r="G435" s="17"/>
      <c r="H435" s="17"/>
    </row>
    <row r="436" spans="1:11" x14ac:dyDescent="0.25">
      <c r="A436" s="16"/>
      <c r="B436" t="s">
        <v>24</v>
      </c>
      <c r="F436" s="5"/>
      <c r="G436" s="17"/>
      <c r="H436" s="17"/>
    </row>
    <row r="437" spans="1:11" x14ac:dyDescent="0.25">
      <c r="A437" s="16"/>
      <c r="B437" t="s">
        <v>66</v>
      </c>
      <c r="F437" s="5"/>
      <c r="G437" s="17"/>
      <c r="H437" s="17"/>
    </row>
    <row r="438" spans="1:11" x14ac:dyDescent="0.25">
      <c r="A438" s="16"/>
      <c r="B438" t="s">
        <v>67</v>
      </c>
      <c r="F438" s="5"/>
      <c r="G438" s="17"/>
      <c r="H438" s="17"/>
    </row>
    <row r="439" spans="1:11" x14ac:dyDescent="0.25">
      <c r="A439" s="16"/>
      <c r="B439" t="s">
        <v>2</v>
      </c>
      <c r="F439" s="5"/>
      <c r="G439" s="17"/>
      <c r="H439" s="17"/>
    </row>
    <row r="440" spans="1:11" x14ac:dyDescent="0.25">
      <c r="A440" s="16"/>
      <c r="B440" t="s">
        <v>2</v>
      </c>
      <c r="F440" s="5"/>
      <c r="G440" s="17"/>
      <c r="H440" s="17"/>
    </row>
    <row r="441" spans="1:11" x14ac:dyDescent="0.25">
      <c r="A441" s="16"/>
      <c r="F441" s="5"/>
      <c r="G441" s="35" t="s">
        <v>4</v>
      </c>
      <c r="H441" s="35"/>
      <c r="J441" s="35"/>
      <c r="K441" s="35"/>
    </row>
    <row r="442" spans="1:11" x14ac:dyDescent="0.25">
      <c r="A442" s="16"/>
      <c r="B442" t="s">
        <v>2</v>
      </c>
      <c r="F442" s="5"/>
      <c r="G442" s="15"/>
      <c r="H442" s="15"/>
    </row>
    <row r="443" spans="1:11" x14ac:dyDescent="0.25">
      <c r="A443" s="16"/>
      <c r="B443" s="1" t="s">
        <v>6</v>
      </c>
      <c r="F443" s="5"/>
      <c r="G443" s="7">
        <v>2020</v>
      </c>
      <c r="H443" s="7">
        <v>2019</v>
      </c>
    </row>
    <row r="444" spans="1:11" x14ac:dyDescent="0.25">
      <c r="A444" s="16"/>
      <c r="B444" t="s">
        <v>25</v>
      </c>
      <c r="F444" s="5"/>
      <c r="G444" s="4">
        <v>2307019615.0799999</v>
      </c>
      <c r="H444" s="4">
        <v>2044935250</v>
      </c>
    </row>
    <row r="445" spans="1:11" x14ac:dyDescent="0.25">
      <c r="A445" s="16"/>
      <c r="B445" t="s">
        <v>102</v>
      </c>
      <c r="F445" s="5"/>
      <c r="G445" s="12">
        <v>0</v>
      </c>
      <c r="H445" s="12">
        <v>0</v>
      </c>
    </row>
    <row r="446" spans="1:11" x14ac:dyDescent="0.25">
      <c r="A446" s="16"/>
      <c r="B446" t="s">
        <v>97</v>
      </c>
      <c r="F446" s="5"/>
      <c r="G446" s="12">
        <v>0</v>
      </c>
      <c r="H446" s="12">
        <v>0</v>
      </c>
    </row>
    <row r="447" spans="1:11" x14ac:dyDescent="0.25">
      <c r="A447" s="16"/>
      <c r="B447" t="s">
        <v>96</v>
      </c>
      <c r="F447" s="5"/>
      <c r="G447" s="4">
        <f>17328109.19-13079000-1356037.94</f>
        <v>2893071.2500000014</v>
      </c>
      <c r="H447" s="4">
        <f>15347485.6-13419999.96-583310</f>
        <v>1344175.6399999987</v>
      </c>
      <c r="I447" s="10"/>
    </row>
    <row r="448" spans="1:11" x14ac:dyDescent="0.25">
      <c r="A448" s="16"/>
      <c r="B448" t="s">
        <v>98</v>
      </c>
      <c r="F448" s="5"/>
      <c r="G448" s="12">
        <v>0</v>
      </c>
      <c r="H448" s="12">
        <v>0</v>
      </c>
    </row>
    <row r="449" spans="1:8" x14ac:dyDescent="0.25">
      <c r="A449" s="16"/>
      <c r="B449" t="s">
        <v>99</v>
      </c>
      <c r="F449" s="5"/>
      <c r="G449" s="12">
        <v>0</v>
      </c>
      <c r="H449" s="4">
        <f>133514750.21-131744506.94-1620243.27</f>
        <v>149999.99999999581</v>
      </c>
    </row>
    <row r="450" spans="1:8" x14ac:dyDescent="0.25">
      <c r="A450" s="16"/>
      <c r="B450" t="s">
        <v>100</v>
      </c>
      <c r="F450" s="5"/>
      <c r="G450" s="4">
        <f>20557135.96-19987200.04+0.1</f>
        <v>569936.02000000176</v>
      </c>
      <c r="H450" s="12">
        <v>0</v>
      </c>
    </row>
    <row r="451" spans="1:8" x14ac:dyDescent="0.25">
      <c r="A451" s="16"/>
      <c r="B451" t="s">
        <v>108</v>
      </c>
      <c r="F451" s="5"/>
      <c r="G451" s="4">
        <f>49127521.36-48677521.36</f>
        <v>450000</v>
      </c>
      <c r="H451" s="14"/>
    </row>
    <row r="452" spans="1:8" x14ac:dyDescent="0.25">
      <c r="A452" s="16"/>
      <c r="B452" t="s">
        <v>101</v>
      </c>
      <c r="F452" s="5"/>
      <c r="G452" s="4">
        <f>67224419.31-66720823</f>
        <v>503596.31000000238</v>
      </c>
      <c r="H452" s="4">
        <v>1114714</v>
      </c>
    </row>
    <row r="453" spans="1:8" x14ac:dyDescent="0.25">
      <c r="A453" s="16"/>
      <c r="B453" t="s">
        <v>103</v>
      </c>
      <c r="F453" s="5"/>
      <c r="G453" s="12">
        <v>0</v>
      </c>
      <c r="H453" s="4">
        <f>39764493-29764493</f>
        <v>10000000</v>
      </c>
    </row>
    <row r="454" spans="1:8" x14ac:dyDescent="0.25">
      <c r="A454" s="16"/>
      <c r="B454" t="s">
        <v>106</v>
      </c>
      <c r="F454" s="5"/>
      <c r="G454" s="12">
        <v>0</v>
      </c>
      <c r="H454" s="12">
        <v>0</v>
      </c>
    </row>
    <row r="455" spans="1:8" x14ac:dyDescent="0.25">
      <c r="A455" s="16"/>
      <c r="B455" t="s">
        <v>107</v>
      </c>
      <c r="F455" s="5"/>
      <c r="G455" s="12">
        <v>0</v>
      </c>
      <c r="H455" s="12">
        <v>0</v>
      </c>
    </row>
    <row r="456" spans="1:8" x14ac:dyDescent="0.25">
      <c r="A456" s="16"/>
      <c r="B456" t="s">
        <v>105</v>
      </c>
      <c r="F456" s="5"/>
      <c r="G456" s="12">
        <v>0</v>
      </c>
      <c r="H456" s="12">
        <v>0</v>
      </c>
    </row>
    <row r="457" spans="1:8" x14ac:dyDescent="0.25">
      <c r="A457" s="16"/>
      <c r="B457" t="s">
        <v>104</v>
      </c>
      <c r="F457" s="5"/>
      <c r="G457" s="12">
        <v>0</v>
      </c>
      <c r="H457" s="12">
        <v>0</v>
      </c>
    </row>
    <row r="458" spans="1:8" x14ac:dyDescent="0.25">
      <c r="A458" s="16"/>
      <c r="B458" s="1" t="s">
        <v>68</v>
      </c>
      <c r="F458" s="5"/>
      <c r="G458" s="17"/>
      <c r="H458" s="17"/>
    </row>
    <row r="459" spans="1:8" x14ac:dyDescent="0.25">
      <c r="A459" s="16"/>
      <c r="B459" s="1" t="s">
        <v>69</v>
      </c>
      <c r="F459" s="5"/>
      <c r="G459" s="17"/>
      <c r="H459" s="17"/>
    </row>
    <row r="460" spans="1:8" x14ac:dyDescent="0.25">
      <c r="A460" s="16"/>
      <c r="B460" s="1" t="s">
        <v>70</v>
      </c>
      <c r="F460" s="5"/>
      <c r="G460" s="15">
        <f>SUM(G444:G457)</f>
        <v>2311436218.6599998</v>
      </c>
      <c r="H460" s="15">
        <f>SUM(H444:H457)</f>
        <v>2057544139.6400001</v>
      </c>
    </row>
    <row r="461" spans="1:8" x14ac:dyDescent="0.25">
      <c r="A461" s="16"/>
      <c r="F461" s="5"/>
      <c r="G461" s="17"/>
      <c r="H461" s="17"/>
    </row>
    <row r="462" spans="1:8" x14ac:dyDescent="0.25">
      <c r="A462" s="16"/>
      <c r="B462" s="1" t="s">
        <v>74</v>
      </c>
      <c r="F462" s="5"/>
      <c r="G462" s="17"/>
      <c r="H462" s="17"/>
    </row>
    <row r="463" spans="1:8" x14ac:dyDescent="0.25">
      <c r="A463" s="16"/>
      <c r="B463" t="s">
        <v>24</v>
      </c>
      <c r="F463" s="5"/>
      <c r="G463" s="17"/>
      <c r="H463" s="17"/>
    </row>
    <row r="464" spans="1:8" x14ac:dyDescent="0.25">
      <c r="A464" s="16"/>
      <c r="B464" t="s">
        <v>71</v>
      </c>
      <c r="F464" s="5"/>
      <c r="G464" s="17"/>
      <c r="H464" s="17"/>
    </row>
    <row r="465" spans="1:11" x14ac:dyDescent="0.25">
      <c r="A465" s="16"/>
      <c r="B465" t="s">
        <v>2</v>
      </c>
      <c r="F465" s="5"/>
      <c r="G465" s="17"/>
      <c r="H465" s="17"/>
    </row>
    <row r="466" spans="1:11" x14ac:dyDescent="0.25">
      <c r="A466" s="16"/>
      <c r="F466" s="8"/>
      <c r="G466" s="35" t="s">
        <v>4</v>
      </c>
      <c r="H466" s="35"/>
      <c r="J466" s="35"/>
      <c r="K466" s="35"/>
    </row>
    <row r="467" spans="1:11" x14ac:dyDescent="0.25">
      <c r="A467" s="16"/>
      <c r="B467" t="s">
        <v>2</v>
      </c>
      <c r="F467" s="5"/>
      <c r="G467" s="15"/>
      <c r="H467" s="15"/>
    </row>
    <row r="468" spans="1:11" x14ac:dyDescent="0.25">
      <c r="A468" s="16"/>
      <c r="B468" s="1" t="s">
        <v>6</v>
      </c>
      <c r="F468" s="7"/>
      <c r="G468" s="7">
        <v>2020</v>
      </c>
      <c r="H468" s="7">
        <v>2019</v>
      </c>
    </row>
    <row r="469" spans="1:11" x14ac:dyDescent="0.25">
      <c r="A469" s="16"/>
      <c r="B469" t="s">
        <v>25</v>
      </c>
      <c r="F469" s="5"/>
      <c r="G469" s="15">
        <v>0</v>
      </c>
      <c r="H469" s="15">
        <v>0</v>
      </c>
    </row>
    <row r="470" spans="1:11" x14ac:dyDescent="0.25">
      <c r="A470" s="16"/>
      <c r="B470" t="s">
        <v>102</v>
      </c>
      <c r="F470" s="5"/>
      <c r="G470" s="4">
        <v>1042820.93</v>
      </c>
      <c r="H470" s="4">
        <v>1381266.77</v>
      </c>
    </row>
    <row r="471" spans="1:11" x14ac:dyDescent="0.25">
      <c r="A471" s="16"/>
      <c r="B471" t="s">
        <v>97</v>
      </c>
      <c r="F471" s="5"/>
      <c r="G471" s="4">
        <v>224318.85</v>
      </c>
      <c r="H471" s="12">
        <v>0</v>
      </c>
    </row>
    <row r="472" spans="1:11" x14ac:dyDescent="0.25">
      <c r="A472" s="16"/>
      <c r="B472" t="s">
        <v>96</v>
      </c>
      <c r="F472" s="5"/>
      <c r="G472" s="12">
        <v>0</v>
      </c>
      <c r="H472" s="12">
        <v>0</v>
      </c>
    </row>
    <row r="473" spans="1:11" x14ac:dyDescent="0.25">
      <c r="A473" s="16"/>
      <c r="B473" t="s">
        <v>98</v>
      </c>
      <c r="F473" s="5"/>
      <c r="G473" s="4">
        <v>477555.6</v>
      </c>
      <c r="H473" s="4">
        <v>3783722.94</v>
      </c>
    </row>
    <row r="474" spans="1:11" x14ac:dyDescent="0.25">
      <c r="A474" s="16"/>
      <c r="B474" t="s">
        <v>99</v>
      </c>
      <c r="F474" s="4"/>
      <c r="G474" s="4">
        <v>5314829.7300000004</v>
      </c>
      <c r="H474" s="4">
        <v>6427423.79</v>
      </c>
    </row>
    <row r="475" spans="1:11" x14ac:dyDescent="0.25">
      <c r="A475" s="16"/>
      <c r="B475" t="s">
        <v>100</v>
      </c>
      <c r="F475" s="5"/>
      <c r="G475" s="4">
        <v>185658.11</v>
      </c>
      <c r="H475" s="4">
        <v>225815.87</v>
      </c>
    </row>
    <row r="476" spans="1:11" x14ac:dyDescent="0.25">
      <c r="A476" s="16"/>
      <c r="B476" t="s">
        <v>108</v>
      </c>
      <c r="F476" s="5"/>
      <c r="G476" s="4">
        <v>41892.120000000003</v>
      </c>
      <c r="H476" s="4">
        <v>183146.86</v>
      </c>
    </row>
    <row r="477" spans="1:11" x14ac:dyDescent="0.25">
      <c r="A477" s="16"/>
      <c r="B477" t="s">
        <v>101</v>
      </c>
      <c r="F477" s="5"/>
      <c r="G477" s="4">
        <v>24.39</v>
      </c>
      <c r="H477" s="4">
        <v>22.7</v>
      </c>
    </row>
    <row r="478" spans="1:11" x14ac:dyDescent="0.25">
      <c r="A478" s="16"/>
      <c r="B478" t="s">
        <v>103</v>
      </c>
      <c r="F478" s="5"/>
      <c r="G478" s="4">
        <v>981410.28</v>
      </c>
      <c r="H478" s="4">
        <v>536787.93999999994</v>
      </c>
    </row>
    <row r="479" spans="1:11" x14ac:dyDescent="0.25">
      <c r="A479" s="16"/>
      <c r="B479" t="s">
        <v>106</v>
      </c>
      <c r="F479" s="5"/>
      <c r="G479" s="17">
        <v>31781.15</v>
      </c>
      <c r="H479" s="17">
        <v>104120</v>
      </c>
    </row>
    <row r="480" spans="1:11" x14ac:dyDescent="0.25">
      <c r="A480" s="16"/>
      <c r="B480" t="s">
        <v>107</v>
      </c>
      <c r="F480" s="5"/>
      <c r="G480" s="17">
        <v>2501604.2599999998</v>
      </c>
      <c r="H480" s="17">
        <v>3783370</v>
      </c>
    </row>
    <row r="481" spans="1:10" x14ac:dyDescent="0.25">
      <c r="A481" s="16"/>
      <c r="B481" t="s">
        <v>105</v>
      </c>
      <c r="F481" s="5"/>
      <c r="G481" s="17">
        <v>183047.72</v>
      </c>
      <c r="H481" s="17">
        <v>117118</v>
      </c>
    </row>
    <row r="482" spans="1:10" x14ac:dyDescent="0.25">
      <c r="A482" s="16"/>
      <c r="B482" t="s">
        <v>104</v>
      </c>
      <c r="F482" s="5"/>
      <c r="G482" s="17">
        <v>332692.89999999991</v>
      </c>
      <c r="H482" s="17">
        <v>676327.43</v>
      </c>
    </row>
    <row r="483" spans="1:10" x14ac:dyDescent="0.25">
      <c r="A483" s="16"/>
      <c r="B483" s="1" t="s">
        <v>75</v>
      </c>
      <c r="F483" s="5"/>
      <c r="G483" s="15">
        <f>SUM(G469:G482)</f>
        <v>11317636.040000003</v>
      </c>
      <c r="H483" s="15">
        <f>SUM(H469:H482)</f>
        <v>17219122.299999997</v>
      </c>
    </row>
    <row r="484" spans="1:10" x14ac:dyDescent="0.25">
      <c r="A484" s="16"/>
      <c r="F484" s="5"/>
      <c r="G484" s="17"/>
      <c r="H484" s="17"/>
    </row>
    <row r="485" spans="1:10" x14ac:dyDescent="0.25">
      <c r="A485" s="16"/>
      <c r="F485" s="5"/>
      <c r="G485" s="17"/>
      <c r="H485" s="17"/>
    </row>
    <row r="486" spans="1:10" x14ac:dyDescent="0.25">
      <c r="A486" s="16"/>
      <c r="B486" s="1" t="s">
        <v>76</v>
      </c>
      <c r="F486" s="5"/>
      <c r="G486" s="17"/>
      <c r="H486" s="17"/>
    </row>
    <row r="487" spans="1:10" x14ac:dyDescent="0.25">
      <c r="A487" s="16"/>
      <c r="B487" t="s">
        <v>24</v>
      </c>
      <c r="F487" s="5"/>
      <c r="G487" s="17"/>
      <c r="H487" s="17"/>
    </row>
    <row r="488" spans="1:10" x14ac:dyDescent="0.25">
      <c r="A488" s="16"/>
      <c r="B488" t="s">
        <v>72</v>
      </c>
      <c r="F488" s="5"/>
      <c r="G488" s="17"/>
      <c r="H488" s="17"/>
    </row>
    <row r="489" spans="1:10" x14ac:dyDescent="0.25">
      <c r="A489" s="16"/>
      <c r="F489" s="5"/>
      <c r="G489" s="17"/>
      <c r="H489" s="17"/>
    </row>
    <row r="490" spans="1:10" x14ac:dyDescent="0.25">
      <c r="A490" s="16"/>
      <c r="F490" s="8"/>
      <c r="G490" s="35" t="s">
        <v>4</v>
      </c>
      <c r="H490" s="35"/>
      <c r="I490" s="35"/>
      <c r="J490" s="35"/>
    </row>
    <row r="491" spans="1:10" x14ac:dyDescent="0.25">
      <c r="A491" s="16"/>
      <c r="F491" s="15"/>
      <c r="G491" s="15"/>
      <c r="H491" s="17"/>
    </row>
    <row r="492" spans="1:10" x14ac:dyDescent="0.25">
      <c r="A492" s="16"/>
      <c r="B492" s="1" t="s">
        <v>6</v>
      </c>
      <c r="F492" s="7"/>
      <c r="G492" s="7">
        <v>2020</v>
      </c>
      <c r="H492" s="7">
        <v>2019</v>
      </c>
    </row>
    <row r="493" spans="1:10" x14ac:dyDescent="0.25">
      <c r="A493" s="16"/>
      <c r="B493" t="s">
        <v>25</v>
      </c>
      <c r="F493" s="5"/>
      <c r="G493" s="4">
        <f>3851905678.09-501457102.14</f>
        <v>3350448575.9500003</v>
      </c>
      <c r="H493" s="17">
        <f>3337615563.81-513255541.79</f>
        <v>2824360022.02</v>
      </c>
    </row>
    <row r="494" spans="1:10" x14ac:dyDescent="0.25">
      <c r="A494" s="16"/>
      <c r="B494" t="s">
        <v>102</v>
      </c>
      <c r="F494" s="5"/>
      <c r="G494" s="17">
        <v>354641881.34000003</v>
      </c>
      <c r="H494" s="17">
        <f>306981957.41</f>
        <v>306981957.41000003</v>
      </c>
    </row>
    <row r="495" spans="1:10" x14ac:dyDescent="0.25">
      <c r="A495" s="16"/>
      <c r="B495" t="s">
        <v>97</v>
      </c>
      <c r="F495" s="5"/>
      <c r="G495" s="17">
        <v>13841438.139999999</v>
      </c>
      <c r="H495" s="17">
        <f>13969922.83</f>
        <v>13969922.83</v>
      </c>
    </row>
    <row r="496" spans="1:10" x14ac:dyDescent="0.25">
      <c r="A496" s="16"/>
      <c r="B496" t="s">
        <v>96</v>
      </c>
      <c r="F496" s="5"/>
      <c r="G496" s="17">
        <v>17361756.139999997</v>
      </c>
      <c r="H496" s="17">
        <f>16500677.72</f>
        <v>16500677.720000001</v>
      </c>
    </row>
    <row r="497" spans="1:8" x14ac:dyDescent="0.25">
      <c r="A497" s="16"/>
      <c r="B497" t="s">
        <v>98</v>
      </c>
      <c r="F497" s="5"/>
      <c r="G497" s="17">
        <v>27399653.099999998</v>
      </c>
      <c r="H497" s="17">
        <v>26934813.719999999</v>
      </c>
    </row>
    <row r="498" spans="1:8" x14ac:dyDescent="0.25">
      <c r="A498" s="16"/>
      <c r="B498" t="s">
        <v>99</v>
      </c>
      <c r="F498" s="5"/>
      <c r="G498" s="5">
        <v>119121617.92</v>
      </c>
      <c r="H498" s="17">
        <f>115392455.7</f>
        <v>115392455.7</v>
      </c>
    </row>
    <row r="499" spans="1:8" x14ac:dyDescent="0.25">
      <c r="A499" s="16"/>
      <c r="B499" t="s">
        <v>100</v>
      </c>
      <c r="F499" s="5"/>
      <c r="G499" s="17">
        <v>21560438.82</v>
      </c>
      <c r="H499" s="17">
        <v>14453016.34</v>
      </c>
    </row>
    <row r="500" spans="1:8" x14ac:dyDescent="0.25">
      <c r="A500" s="16"/>
      <c r="B500" t="s">
        <v>108</v>
      </c>
      <c r="F500" s="5"/>
      <c r="G500" s="17">
        <v>50911708.160000004</v>
      </c>
      <c r="H500" s="17">
        <v>76790723.710000008</v>
      </c>
    </row>
    <row r="501" spans="1:8" x14ac:dyDescent="0.25">
      <c r="A501" s="16"/>
      <c r="B501" t="s">
        <v>101</v>
      </c>
      <c r="F501" s="5"/>
      <c r="G501" s="17">
        <v>70838446.049999997</v>
      </c>
      <c r="H501" s="17">
        <v>79564367.430000007</v>
      </c>
    </row>
    <row r="502" spans="1:8" x14ac:dyDescent="0.25">
      <c r="A502" s="16"/>
      <c r="B502" t="s">
        <v>103</v>
      </c>
      <c r="F502" s="5"/>
      <c r="G502" s="17">
        <v>32075760.129999999</v>
      </c>
      <c r="H502" s="17">
        <v>8760779.9399999995</v>
      </c>
    </row>
    <row r="503" spans="1:8" x14ac:dyDescent="0.25">
      <c r="A503" s="16"/>
      <c r="B503" t="s">
        <v>106</v>
      </c>
      <c r="F503" s="5"/>
      <c r="G503" s="17">
        <v>800470.02</v>
      </c>
      <c r="H503" s="17">
        <v>693176</v>
      </c>
    </row>
    <row r="504" spans="1:8" x14ac:dyDescent="0.25">
      <c r="A504" s="16"/>
      <c r="B504" t="s">
        <v>107</v>
      </c>
      <c r="F504" s="5"/>
      <c r="G504" s="17">
        <v>9944618.3400000017</v>
      </c>
      <c r="H504" s="17">
        <v>8637058</v>
      </c>
    </row>
    <row r="505" spans="1:8" x14ac:dyDescent="0.25">
      <c r="A505" s="16"/>
      <c r="B505" t="s">
        <v>105</v>
      </c>
      <c r="F505" s="5"/>
      <c r="G505" s="17">
        <v>8616819.7300000004</v>
      </c>
      <c r="H505" s="17">
        <v>2400012.37</v>
      </c>
    </row>
    <row r="506" spans="1:8" x14ac:dyDescent="0.25">
      <c r="A506" s="16"/>
      <c r="B506" t="s">
        <v>104</v>
      </c>
      <c r="F506" s="5"/>
      <c r="G506" s="17">
        <v>143340.48000000004</v>
      </c>
      <c r="H506" s="17">
        <v>135191.07</v>
      </c>
    </row>
    <row r="507" spans="1:8" x14ac:dyDescent="0.25">
      <c r="A507" s="16"/>
      <c r="B507" s="1" t="s">
        <v>77</v>
      </c>
      <c r="F507" s="5"/>
      <c r="G507" s="15">
        <f>SUM(G493:G506)</f>
        <v>4077706524.3200006</v>
      </c>
      <c r="H507" s="15">
        <f>SUM(H493:H506)</f>
        <v>3495574174.2599993</v>
      </c>
    </row>
    <row r="508" spans="1:8" x14ac:dyDescent="0.25">
      <c r="A508" s="16"/>
      <c r="F508" s="5"/>
      <c r="G508" s="17"/>
      <c r="H508" s="17"/>
    </row>
    <row r="509" spans="1:8" x14ac:dyDescent="0.25">
      <c r="A509" s="16"/>
      <c r="F509" s="5"/>
      <c r="G509" s="17"/>
      <c r="H509" s="17"/>
    </row>
    <row r="510" spans="1:8" x14ac:dyDescent="0.25">
      <c r="A510" s="16"/>
      <c r="B510" s="36" t="s">
        <v>78</v>
      </c>
      <c r="C510" s="36"/>
      <c r="D510" s="36"/>
      <c r="E510" s="36"/>
      <c r="F510" s="36"/>
      <c r="G510" s="36"/>
      <c r="H510" s="17"/>
    </row>
    <row r="511" spans="1:8" x14ac:dyDescent="0.25">
      <c r="A511" s="16"/>
      <c r="B511" s="1"/>
      <c r="F511" s="5"/>
      <c r="G511" s="17"/>
      <c r="H511" s="17"/>
    </row>
    <row r="512" spans="1:8" x14ac:dyDescent="0.25">
      <c r="A512" s="16"/>
      <c r="B512" t="s">
        <v>79</v>
      </c>
      <c r="F512" s="5"/>
      <c r="G512" s="17"/>
      <c r="H512" s="17"/>
    </row>
    <row r="513" spans="1:10" x14ac:dyDescent="0.25">
      <c r="A513" s="16"/>
      <c r="B513" t="s">
        <v>80</v>
      </c>
      <c r="F513" s="5"/>
      <c r="G513" s="17"/>
      <c r="H513" s="17"/>
    </row>
    <row r="514" spans="1:10" x14ac:dyDescent="0.25">
      <c r="A514" s="16"/>
      <c r="B514" t="s">
        <v>2</v>
      </c>
      <c r="F514" s="5"/>
      <c r="G514" s="17"/>
      <c r="H514" s="17"/>
    </row>
    <row r="515" spans="1:10" x14ac:dyDescent="0.25">
      <c r="A515" s="16"/>
      <c r="F515" s="5"/>
      <c r="G515" s="17"/>
      <c r="H515" s="17"/>
    </row>
    <row r="516" spans="1:10" x14ac:dyDescent="0.25">
      <c r="A516" s="16"/>
      <c r="B516" t="s">
        <v>2</v>
      </c>
      <c r="F516" s="5"/>
      <c r="G516" s="17"/>
      <c r="H516" s="17"/>
    </row>
    <row r="517" spans="1:10" x14ac:dyDescent="0.25">
      <c r="A517" s="16"/>
      <c r="F517" s="8"/>
      <c r="G517" s="35" t="s">
        <v>4</v>
      </c>
      <c r="H517" s="35"/>
      <c r="I517" s="35"/>
      <c r="J517" s="35"/>
    </row>
    <row r="518" spans="1:10" x14ac:dyDescent="0.25">
      <c r="A518" s="16"/>
      <c r="B518" t="s">
        <v>2</v>
      </c>
      <c r="F518" s="15"/>
      <c r="G518" s="15"/>
      <c r="H518" s="17"/>
    </row>
    <row r="519" spans="1:10" x14ac:dyDescent="0.25">
      <c r="A519" s="16"/>
      <c r="B519" s="1" t="s">
        <v>6</v>
      </c>
      <c r="F519" s="7"/>
      <c r="G519" s="7">
        <v>2020</v>
      </c>
      <c r="H519" s="7">
        <v>2019</v>
      </c>
    </row>
    <row r="520" spans="1:10" x14ac:dyDescent="0.25">
      <c r="A520" s="16"/>
      <c r="B520" t="s">
        <v>25</v>
      </c>
      <c r="F520" s="15"/>
      <c r="G520" s="4">
        <v>2060716130.0199997</v>
      </c>
      <c r="H520" s="4">
        <v>1362800612.5699992</v>
      </c>
    </row>
    <row r="521" spans="1:10" x14ac:dyDescent="0.25">
      <c r="A521" s="16"/>
      <c r="B521" t="s">
        <v>102</v>
      </c>
      <c r="F521" s="15"/>
      <c r="G521" s="4">
        <v>20052896.329999998</v>
      </c>
      <c r="H521" s="4">
        <v>36082669.25</v>
      </c>
    </row>
    <row r="522" spans="1:10" x14ac:dyDescent="0.25">
      <c r="A522" s="16"/>
      <c r="B522" t="s">
        <v>97</v>
      </c>
      <c r="F522" s="15"/>
      <c r="G522" s="4">
        <v>8206430.8599999994</v>
      </c>
      <c r="H522" s="4">
        <v>6360282.0699999994</v>
      </c>
    </row>
    <row r="523" spans="1:10" x14ac:dyDescent="0.25">
      <c r="A523" s="16"/>
      <c r="B523" t="s">
        <v>96</v>
      </c>
      <c r="F523" s="15"/>
      <c r="G523" s="4">
        <v>3773057.94</v>
      </c>
      <c r="H523" s="4">
        <v>3813620.2799999993</v>
      </c>
    </row>
    <row r="524" spans="1:10" x14ac:dyDescent="0.25">
      <c r="A524" s="16"/>
      <c r="B524" t="s">
        <v>98</v>
      </c>
      <c r="F524" s="15"/>
      <c r="G524" s="4">
        <v>123337311.92999999</v>
      </c>
      <c r="H524" s="4">
        <v>93277763.25999999</v>
      </c>
    </row>
    <row r="525" spans="1:10" x14ac:dyDescent="0.25">
      <c r="A525" s="16"/>
      <c r="B525" t="s">
        <v>99</v>
      </c>
      <c r="F525" s="15"/>
      <c r="G525" s="4">
        <v>84167535.980000004</v>
      </c>
      <c r="H525" s="4">
        <v>68476343.719999999</v>
      </c>
    </row>
    <row r="526" spans="1:10" x14ac:dyDescent="0.25">
      <c r="A526" s="16"/>
      <c r="B526" t="s">
        <v>100</v>
      </c>
      <c r="F526" s="15"/>
      <c r="G526" s="4">
        <v>18638005.280000001</v>
      </c>
      <c r="H526" s="4">
        <v>19951150.030000001</v>
      </c>
    </row>
    <row r="527" spans="1:10" x14ac:dyDescent="0.25">
      <c r="A527" s="16"/>
      <c r="B527" t="s">
        <v>108</v>
      </c>
      <c r="F527" s="15"/>
      <c r="G527" s="4">
        <v>16046591.119999999</v>
      </c>
      <c r="H527" s="4">
        <v>16390928</v>
      </c>
    </row>
    <row r="528" spans="1:10" x14ac:dyDescent="0.25">
      <c r="A528" s="16"/>
      <c r="B528" t="s">
        <v>101</v>
      </c>
      <c r="F528" s="15"/>
      <c r="G528" s="4">
        <v>1053477.4100000001</v>
      </c>
      <c r="H528" s="4">
        <v>1537722.04</v>
      </c>
    </row>
    <row r="529" spans="1:10" x14ac:dyDescent="0.25">
      <c r="A529" s="16"/>
      <c r="B529" t="s">
        <v>103</v>
      </c>
      <c r="F529" s="15"/>
      <c r="G529" s="4">
        <v>36317663.350000001</v>
      </c>
      <c r="H529" s="17">
        <v>34602884</v>
      </c>
    </row>
    <row r="530" spans="1:10" x14ac:dyDescent="0.25">
      <c r="A530" s="16"/>
      <c r="B530" t="s">
        <v>106</v>
      </c>
      <c r="F530" s="5"/>
      <c r="G530" s="17">
        <v>169045.12999999989</v>
      </c>
      <c r="H530" s="17">
        <v>937734</v>
      </c>
    </row>
    <row r="531" spans="1:10" x14ac:dyDescent="0.25">
      <c r="A531" s="16"/>
      <c r="B531" t="s">
        <v>107</v>
      </c>
      <c r="F531" s="5"/>
      <c r="G531" s="17">
        <v>50122808.350000001</v>
      </c>
      <c r="H531" s="17">
        <v>50851954.039999999</v>
      </c>
    </row>
    <row r="532" spans="1:10" x14ac:dyDescent="0.25">
      <c r="A532" s="16"/>
      <c r="B532" t="s">
        <v>105</v>
      </c>
      <c r="F532" s="5"/>
      <c r="G532" s="17">
        <v>3485833.620000001</v>
      </c>
      <c r="H532" s="17">
        <v>6727105.6299999999</v>
      </c>
    </row>
    <row r="533" spans="1:10" x14ac:dyDescent="0.25">
      <c r="A533" s="16"/>
      <c r="B533" t="s">
        <v>104</v>
      </c>
      <c r="F533" s="5"/>
      <c r="G533" s="17">
        <v>730488.78</v>
      </c>
      <c r="H533" s="17">
        <v>541136.3600000001</v>
      </c>
    </row>
    <row r="534" spans="1:10" x14ac:dyDescent="0.25">
      <c r="A534" s="16"/>
      <c r="B534" s="1" t="s">
        <v>81</v>
      </c>
      <c r="F534" s="5"/>
      <c r="G534" s="15">
        <f>SUM(G520:G533)</f>
        <v>2426817276.0999994</v>
      </c>
      <c r="H534" s="15">
        <f>SUM(H520:H533)</f>
        <v>1702351905.249999</v>
      </c>
    </row>
    <row r="535" spans="1:10" x14ac:dyDescent="0.25">
      <c r="A535" s="16"/>
      <c r="F535" s="5"/>
      <c r="G535" s="17"/>
      <c r="H535" s="17"/>
    </row>
    <row r="536" spans="1:10" x14ac:dyDescent="0.25">
      <c r="A536" s="16"/>
      <c r="F536" s="5"/>
      <c r="G536" s="17"/>
      <c r="H536" s="17"/>
    </row>
    <row r="537" spans="1:10" x14ac:dyDescent="0.25">
      <c r="A537" s="16"/>
      <c r="B537" s="36" t="s">
        <v>82</v>
      </c>
      <c r="C537" s="36"/>
      <c r="D537" s="36"/>
      <c r="E537" s="36"/>
      <c r="F537" s="36"/>
      <c r="G537" s="17"/>
      <c r="H537" s="17"/>
    </row>
    <row r="538" spans="1:10" x14ac:dyDescent="0.25">
      <c r="A538" s="16"/>
      <c r="B538" s="1"/>
      <c r="F538" s="5"/>
      <c r="G538" s="17"/>
      <c r="H538" s="17"/>
    </row>
    <row r="539" spans="1:10" x14ac:dyDescent="0.25">
      <c r="A539" s="16"/>
      <c r="B539" s="1" t="s">
        <v>83</v>
      </c>
      <c r="F539" s="5"/>
      <c r="G539" s="17"/>
      <c r="H539" s="17"/>
    </row>
    <row r="540" spans="1:10" x14ac:dyDescent="0.25">
      <c r="A540" s="16"/>
      <c r="F540" s="8"/>
      <c r="G540" s="35" t="s">
        <v>4</v>
      </c>
      <c r="H540" s="35"/>
      <c r="I540" s="35"/>
      <c r="J540" s="35"/>
    </row>
    <row r="541" spans="1:10" x14ac:dyDescent="0.25">
      <c r="A541" s="16"/>
      <c r="B541" t="s">
        <v>2</v>
      </c>
      <c r="F541" s="15"/>
      <c r="G541" s="15"/>
      <c r="H541" s="17"/>
    </row>
    <row r="542" spans="1:10" x14ac:dyDescent="0.25">
      <c r="A542" s="16"/>
      <c r="B542" s="1" t="s">
        <v>6</v>
      </c>
      <c r="F542" s="15"/>
      <c r="G542" s="7">
        <v>2020</v>
      </c>
      <c r="H542" s="7">
        <v>2019</v>
      </c>
    </row>
    <row r="543" spans="1:10" x14ac:dyDescent="0.25">
      <c r="A543" s="16"/>
      <c r="B543" t="s">
        <v>25</v>
      </c>
      <c r="F543" s="15"/>
      <c r="G543" s="4">
        <v>491309249.78999996</v>
      </c>
      <c r="H543" s="4">
        <v>562621322.44999933</v>
      </c>
    </row>
    <row r="544" spans="1:10" x14ac:dyDescent="0.25">
      <c r="A544" s="16"/>
      <c r="B544" t="s">
        <v>102</v>
      </c>
      <c r="F544" s="15"/>
      <c r="G544" s="4">
        <v>3827872.5400000215</v>
      </c>
      <c r="H544" s="4">
        <v>-1630378.6299999952</v>
      </c>
    </row>
    <row r="545" spans="1:10" x14ac:dyDescent="0.25">
      <c r="A545" s="16"/>
      <c r="B545" t="s">
        <v>97</v>
      </c>
      <c r="F545" s="15"/>
      <c r="G545" s="4">
        <v>3105336.2700000014</v>
      </c>
      <c r="H545" s="4">
        <v>530327.58999999985</v>
      </c>
    </row>
    <row r="546" spans="1:10" x14ac:dyDescent="0.25">
      <c r="A546" s="16"/>
      <c r="B546" t="s">
        <v>96</v>
      </c>
      <c r="F546" s="15"/>
      <c r="G546" s="4">
        <v>-239311.62999999896</v>
      </c>
      <c r="H546" s="4">
        <v>-7280.7099999990314</v>
      </c>
    </row>
    <row r="547" spans="1:10" x14ac:dyDescent="0.25">
      <c r="A547" s="16"/>
      <c r="B547" t="s">
        <v>98</v>
      </c>
      <c r="F547" s="15"/>
      <c r="G547" s="4">
        <v>11341135.520000003</v>
      </c>
      <c r="H547" s="4">
        <v>11210346.51</v>
      </c>
    </row>
    <row r="548" spans="1:10" x14ac:dyDescent="0.25">
      <c r="A548" s="16"/>
      <c r="B548" t="s">
        <v>99</v>
      </c>
      <c r="F548" s="15"/>
      <c r="G548" s="4">
        <v>16081510.560000002</v>
      </c>
      <c r="H548" s="4">
        <v>32540449.099999994</v>
      </c>
    </row>
    <row r="549" spans="1:10" x14ac:dyDescent="0.25">
      <c r="A549" s="16"/>
      <c r="B549" t="s">
        <v>100</v>
      </c>
      <c r="F549" s="15"/>
      <c r="G549" s="4">
        <v>4481826.290000001</v>
      </c>
      <c r="H549" s="4">
        <v>9406477.7300000004</v>
      </c>
    </row>
    <row r="550" spans="1:10" x14ac:dyDescent="0.25">
      <c r="A550" s="16"/>
      <c r="B550" t="s">
        <v>108</v>
      </c>
      <c r="F550" s="15"/>
      <c r="G550" s="4">
        <v>1109004.349999994</v>
      </c>
      <c r="H550" s="4">
        <v>5894532.4600000083</v>
      </c>
    </row>
    <row r="551" spans="1:10" x14ac:dyDescent="0.25">
      <c r="A551" s="16"/>
      <c r="B551" t="s">
        <v>101</v>
      </c>
      <c r="F551" s="15"/>
      <c r="G551" s="4">
        <v>240964.67000000179</v>
      </c>
      <c r="H551" s="4">
        <v>1716444.549999997</v>
      </c>
    </row>
    <row r="552" spans="1:10" x14ac:dyDescent="0.25">
      <c r="A552" s="16"/>
      <c r="B552" t="s">
        <v>103</v>
      </c>
      <c r="F552" s="15"/>
      <c r="G552" s="4">
        <v>-19847216.100000001</v>
      </c>
      <c r="H552" s="17">
        <v>31971611</v>
      </c>
    </row>
    <row r="553" spans="1:10" x14ac:dyDescent="0.25">
      <c r="A553" s="16"/>
      <c r="B553" t="s">
        <v>106</v>
      </c>
      <c r="F553" s="5"/>
      <c r="G553" s="12">
        <v>0</v>
      </c>
      <c r="H553" s="12">
        <v>-589056</v>
      </c>
    </row>
    <row r="554" spans="1:10" x14ac:dyDescent="0.25">
      <c r="A554" s="16"/>
      <c r="B554" t="s">
        <v>107</v>
      </c>
      <c r="F554" s="5"/>
      <c r="G554" s="17">
        <v>-7436200.0800000019</v>
      </c>
      <c r="H554" s="17">
        <v>-4853588</v>
      </c>
    </row>
    <row r="555" spans="1:10" x14ac:dyDescent="0.25">
      <c r="A555" s="16"/>
      <c r="B555" t="s">
        <v>105</v>
      </c>
      <c r="F555" s="5"/>
      <c r="G555" s="17">
        <v>-8433772</v>
      </c>
      <c r="H555" s="17">
        <v>-2282894</v>
      </c>
    </row>
    <row r="556" spans="1:10" x14ac:dyDescent="0.25">
      <c r="A556" s="16"/>
      <c r="B556" t="s">
        <v>104</v>
      </c>
      <c r="F556" s="5"/>
      <c r="G556" s="17">
        <v>-2765199.23</v>
      </c>
      <c r="H556" s="17">
        <v>7541136</v>
      </c>
    </row>
    <row r="557" spans="1:10" x14ac:dyDescent="0.25">
      <c r="A557" s="16"/>
      <c r="B557" s="1" t="s">
        <v>84</v>
      </c>
      <c r="F557" s="5"/>
      <c r="G557" s="15">
        <f>SUM(G543:G556)</f>
        <v>492775200.94999993</v>
      </c>
      <c r="H557" s="15">
        <f>SUM(H543:H556)</f>
        <v>654069450.04999936</v>
      </c>
    </row>
    <row r="558" spans="1:10" x14ac:dyDescent="0.25">
      <c r="A558" s="16"/>
      <c r="F558" s="5"/>
      <c r="G558" s="17"/>
      <c r="H558" s="17"/>
    </row>
    <row r="559" spans="1:10" x14ac:dyDescent="0.25">
      <c r="A559" s="16"/>
      <c r="B559" s="1" t="s">
        <v>85</v>
      </c>
      <c r="F559" s="5"/>
      <c r="G559" s="17"/>
      <c r="H559" s="17"/>
    </row>
    <row r="560" spans="1:10" x14ac:dyDescent="0.25">
      <c r="A560" s="16"/>
      <c r="F560" s="8"/>
      <c r="G560" s="35" t="s">
        <v>4</v>
      </c>
      <c r="H560" s="35"/>
      <c r="I560" s="35"/>
      <c r="J560" s="35"/>
    </row>
    <row r="561" spans="1:8" x14ac:dyDescent="0.25">
      <c r="A561" s="16"/>
      <c r="B561" t="s">
        <v>2</v>
      </c>
      <c r="F561" s="15"/>
      <c r="G561" s="15"/>
      <c r="H561" s="17"/>
    </row>
    <row r="562" spans="1:8" x14ac:dyDescent="0.25">
      <c r="A562" s="16"/>
      <c r="B562" s="1" t="s">
        <v>6</v>
      </c>
      <c r="F562" s="15"/>
      <c r="G562" s="7">
        <v>2020</v>
      </c>
      <c r="H562" s="7">
        <v>2019</v>
      </c>
    </row>
    <row r="563" spans="1:8" x14ac:dyDescent="0.25">
      <c r="A563" s="16"/>
      <c r="B563" t="s">
        <v>25</v>
      </c>
      <c r="F563" s="15"/>
      <c r="G563" s="4">
        <v>-715954299.72000015</v>
      </c>
      <c r="H563" s="4">
        <v>-515093513.60999995</v>
      </c>
    </row>
    <row r="564" spans="1:8" x14ac:dyDescent="0.25">
      <c r="A564" s="16"/>
      <c r="B564" t="s">
        <v>102</v>
      </c>
      <c r="F564" s="15"/>
      <c r="G564" s="4">
        <v>-2370813.34</v>
      </c>
      <c r="H564" s="4">
        <v>-2114357.6</v>
      </c>
    </row>
    <row r="565" spans="1:8" x14ac:dyDescent="0.25">
      <c r="A565" s="16"/>
      <c r="B565" t="s">
        <v>97</v>
      </c>
      <c r="F565" s="15"/>
      <c r="G565" s="4">
        <v>-3350577.43</v>
      </c>
      <c r="H565" s="4">
        <v>-596816.22</v>
      </c>
    </row>
    <row r="566" spans="1:8" x14ac:dyDescent="0.25">
      <c r="A566" s="16"/>
      <c r="B566" t="s">
        <v>96</v>
      </c>
      <c r="F566" s="15"/>
      <c r="G566" s="4">
        <v>-251691.37</v>
      </c>
      <c r="H566" s="4">
        <v>-273444.43</v>
      </c>
    </row>
    <row r="567" spans="1:8" x14ac:dyDescent="0.25">
      <c r="A567" s="16"/>
      <c r="B567" t="s">
        <v>98</v>
      </c>
      <c r="F567" s="15"/>
      <c r="G567" s="4">
        <v>-25086638.169999998</v>
      </c>
      <c r="H567" s="4">
        <v>-670152</v>
      </c>
    </row>
    <row r="568" spans="1:8" x14ac:dyDescent="0.25">
      <c r="A568" s="16"/>
      <c r="B568" t="s">
        <v>99</v>
      </c>
      <c r="F568" s="15"/>
      <c r="G568" s="4">
        <v>-7986968.8099999996</v>
      </c>
      <c r="H568" s="17">
        <v>-2847460.16</v>
      </c>
    </row>
    <row r="569" spans="1:8" x14ac:dyDescent="0.25">
      <c r="A569" s="16"/>
      <c r="B569" t="s">
        <v>100</v>
      </c>
      <c r="F569" s="15"/>
      <c r="G569" s="4">
        <v>-6400018.8000000007</v>
      </c>
      <c r="H569" s="4">
        <v>-8594428.9199999999</v>
      </c>
    </row>
    <row r="570" spans="1:8" x14ac:dyDescent="0.25">
      <c r="A570" s="16"/>
      <c r="B570" t="s">
        <v>108</v>
      </c>
      <c r="F570" s="15"/>
      <c r="G570" s="4">
        <v>-2539327.3699999996</v>
      </c>
      <c r="H570" s="4">
        <v>-4546625.18</v>
      </c>
    </row>
    <row r="571" spans="1:8" x14ac:dyDescent="0.25">
      <c r="A571" s="16"/>
      <c r="B571" t="s">
        <v>101</v>
      </c>
      <c r="F571" s="15"/>
      <c r="G571" s="4">
        <v>-187396.91</v>
      </c>
      <c r="H571" s="4">
        <v>-116698.63</v>
      </c>
    </row>
    <row r="572" spans="1:8" x14ac:dyDescent="0.25">
      <c r="A572" s="16"/>
      <c r="B572" t="s">
        <v>103</v>
      </c>
      <c r="F572" s="15"/>
      <c r="G572" s="12">
        <v>0</v>
      </c>
      <c r="H572" s="12">
        <v>0</v>
      </c>
    </row>
    <row r="573" spans="1:8" x14ac:dyDescent="0.25">
      <c r="A573" s="16"/>
      <c r="B573" t="s">
        <v>106</v>
      </c>
      <c r="F573" s="5"/>
      <c r="G573" s="12">
        <v>0</v>
      </c>
      <c r="H573" s="12">
        <v>0</v>
      </c>
    </row>
    <row r="574" spans="1:8" x14ac:dyDescent="0.25">
      <c r="A574" s="16"/>
      <c r="B574" t="s">
        <v>107</v>
      </c>
      <c r="F574" s="5"/>
      <c r="G574" s="12">
        <v>0</v>
      </c>
      <c r="H574" s="12">
        <v>0</v>
      </c>
    </row>
    <row r="575" spans="1:8" x14ac:dyDescent="0.25">
      <c r="A575" s="16"/>
      <c r="B575" t="s">
        <v>105</v>
      </c>
      <c r="F575" s="5"/>
      <c r="G575" s="12">
        <v>5192500</v>
      </c>
      <c r="H575" s="12">
        <v>0</v>
      </c>
    </row>
    <row r="576" spans="1:8" x14ac:dyDescent="0.25">
      <c r="A576" s="16"/>
      <c r="B576" t="s">
        <v>104</v>
      </c>
      <c r="F576" s="5"/>
      <c r="G576" s="12">
        <v>0</v>
      </c>
      <c r="H576" s="12">
        <v>0</v>
      </c>
    </row>
    <row r="577" spans="1:12" x14ac:dyDescent="0.25">
      <c r="A577" s="16"/>
      <c r="B577" s="1" t="s">
        <v>86</v>
      </c>
      <c r="F577" s="5"/>
      <c r="G577" s="15">
        <f>SUM(G563:G576)</f>
        <v>-758935231.91999996</v>
      </c>
      <c r="H577" s="15">
        <f>SUM(H563:H576)</f>
        <v>-534853496.75000006</v>
      </c>
    </row>
    <row r="578" spans="1:12" x14ac:dyDescent="0.25">
      <c r="A578" s="16"/>
      <c r="F578" s="5"/>
      <c r="G578" s="17"/>
      <c r="H578" s="17"/>
    </row>
    <row r="579" spans="1:12" x14ac:dyDescent="0.25">
      <c r="A579" s="16"/>
      <c r="B579" s="1" t="s">
        <v>87</v>
      </c>
      <c r="F579" s="5"/>
      <c r="G579" s="17"/>
      <c r="H579" s="17"/>
    </row>
    <row r="580" spans="1:12" x14ac:dyDescent="0.25">
      <c r="A580" s="16"/>
      <c r="F580" s="8"/>
      <c r="G580" s="35" t="s">
        <v>4</v>
      </c>
      <c r="H580" s="35"/>
      <c r="K580" s="35"/>
      <c r="L580" s="35"/>
    </row>
    <row r="581" spans="1:12" x14ac:dyDescent="0.25">
      <c r="A581" s="16"/>
      <c r="B581" t="s">
        <v>2</v>
      </c>
      <c r="F581" s="15"/>
      <c r="G581" s="15"/>
      <c r="H581" s="17"/>
    </row>
    <row r="582" spans="1:12" x14ac:dyDescent="0.25">
      <c r="A582" s="16"/>
      <c r="B582" s="1" t="s">
        <v>6</v>
      </c>
      <c r="F582" s="15"/>
      <c r="G582" s="7">
        <v>2020</v>
      </c>
      <c r="H582" s="7">
        <v>2019</v>
      </c>
    </row>
    <row r="583" spans="1:12" x14ac:dyDescent="0.25">
      <c r="A583" s="16"/>
      <c r="B583" t="s">
        <v>25</v>
      </c>
      <c r="F583" s="15"/>
      <c r="G583" s="4">
        <v>112894504.84000003</v>
      </c>
      <c r="H583" s="4">
        <v>32947449.020001233</v>
      </c>
    </row>
    <row r="584" spans="1:12" x14ac:dyDescent="0.25">
      <c r="A584" s="16"/>
      <c r="B584" t="s">
        <v>102</v>
      </c>
      <c r="F584" s="15"/>
      <c r="G584" s="12">
        <v>0</v>
      </c>
      <c r="H584" s="12">
        <v>0</v>
      </c>
    </row>
    <row r="585" spans="1:12" x14ac:dyDescent="0.25">
      <c r="A585" s="16"/>
      <c r="B585" t="s">
        <v>97</v>
      </c>
      <c r="F585" s="15"/>
      <c r="G585" s="12">
        <v>0</v>
      </c>
      <c r="H585" s="12">
        <v>0</v>
      </c>
    </row>
    <row r="586" spans="1:12" x14ac:dyDescent="0.25">
      <c r="A586" s="16"/>
      <c r="B586" t="s">
        <v>96</v>
      </c>
      <c r="F586" s="15"/>
      <c r="G586" s="12">
        <v>0</v>
      </c>
      <c r="H586" s="12">
        <v>0</v>
      </c>
    </row>
    <row r="587" spans="1:12" x14ac:dyDescent="0.25">
      <c r="A587" s="16"/>
      <c r="B587" t="s">
        <v>98</v>
      </c>
      <c r="F587" s="15"/>
      <c r="G587" s="4">
        <v>-717490.95</v>
      </c>
      <c r="H587" s="4">
        <v>-4561330.4000000004</v>
      </c>
    </row>
    <row r="588" spans="1:12" x14ac:dyDescent="0.25">
      <c r="A588" s="16"/>
      <c r="B588" t="s">
        <v>99</v>
      </c>
      <c r="F588" s="15"/>
      <c r="G588" s="12">
        <v>0</v>
      </c>
      <c r="H588" s="12">
        <v>0</v>
      </c>
    </row>
    <row r="589" spans="1:12" x14ac:dyDescent="0.25">
      <c r="A589" s="16"/>
      <c r="B589" t="s">
        <v>100</v>
      </c>
      <c r="F589" s="15"/>
      <c r="G589" s="12">
        <v>0</v>
      </c>
      <c r="H589" s="12">
        <v>0</v>
      </c>
    </row>
    <row r="590" spans="1:12" x14ac:dyDescent="0.25">
      <c r="A590" s="16"/>
      <c r="B590" t="s">
        <v>108</v>
      </c>
      <c r="F590" s="15"/>
      <c r="G590" s="12">
        <v>0</v>
      </c>
      <c r="H590" s="12">
        <v>0</v>
      </c>
    </row>
    <row r="591" spans="1:12" x14ac:dyDescent="0.25">
      <c r="A591" s="16"/>
      <c r="B591" t="s">
        <v>101</v>
      </c>
      <c r="F591" s="15"/>
      <c r="G591" s="4">
        <v>-1223211.97</v>
      </c>
      <c r="H591" s="4">
        <v>-1027081.52</v>
      </c>
    </row>
    <row r="592" spans="1:12" x14ac:dyDescent="0.25">
      <c r="A592" s="16"/>
      <c r="B592" t="s">
        <v>103</v>
      </c>
      <c r="F592" s="15"/>
      <c r="G592" s="12">
        <v>0</v>
      </c>
      <c r="H592" s="12">
        <v>0</v>
      </c>
    </row>
    <row r="593" spans="1:11" x14ac:dyDescent="0.25">
      <c r="A593" s="16"/>
      <c r="B593" t="s">
        <v>106</v>
      </c>
      <c r="F593" s="5"/>
      <c r="G593" s="12">
        <v>0</v>
      </c>
      <c r="H593" s="12">
        <v>-932734.95</v>
      </c>
    </row>
    <row r="594" spans="1:11" x14ac:dyDescent="0.25">
      <c r="A594" s="16"/>
      <c r="B594" t="s">
        <v>107</v>
      </c>
      <c r="F594" s="5"/>
      <c r="G594" s="17">
        <f>6713868.43+0.58</f>
        <v>6713869.0099999998</v>
      </c>
      <c r="H594" s="17">
        <v>7657786</v>
      </c>
    </row>
    <row r="595" spans="1:11" x14ac:dyDescent="0.25">
      <c r="A595" s="16"/>
      <c r="B595" t="s">
        <v>105</v>
      </c>
      <c r="F595" s="5"/>
      <c r="G595" s="17">
        <v>0</v>
      </c>
      <c r="H595" s="17">
        <v>9000000</v>
      </c>
    </row>
    <row r="596" spans="1:11" x14ac:dyDescent="0.25">
      <c r="A596" s="16"/>
      <c r="B596" t="s">
        <v>104</v>
      </c>
      <c r="F596" s="5"/>
      <c r="G596" s="12">
        <v>0</v>
      </c>
      <c r="H596" s="12">
        <v>0</v>
      </c>
    </row>
    <row r="597" spans="1:11" x14ac:dyDescent="0.25">
      <c r="A597" s="16"/>
      <c r="B597" s="1" t="s">
        <v>90</v>
      </c>
      <c r="F597" s="5"/>
      <c r="G597" s="15">
        <f>SUM(G583:G596)</f>
        <v>117667670.93000004</v>
      </c>
      <c r="H597" s="15">
        <f>SUM(H583:H596)</f>
        <v>43084088.150001235</v>
      </c>
    </row>
    <row r="598" spans="1:11" x14ac:dyDescent="0.25">
      <c r="A598" s="16"/>
      <c r="F598" s="5"/>
      <c r="G598" s="17"/>
      <c r="H598" s="17"/>
    </row>
    <row r="599" spans="1:11" x14ac:dyDescent="0.25">
      <c r="A599" s="16"/>
      <c r="B599" s="1" t="s">
        <v>91</v>
      </c>
      <c r="F599" s="5"/>
      <c r="G599" s="17"/>
      <c r="H599" s="17"/>
    </row>
    <row r="600" spans="1:11" x14ac:dyDescent="0.25">
      <c r="A600" s="16"/>
      <c r="B600" s="1"/>
      <c r="F600" s="5"/>
      <c r="G600" s="17"/>
      <c r="H600" s="17"/>
    </row>
    <row r="601" spans="1:11" x14ac:dyDescent="0.25">
      <c r="A601" s="16"/>
      <c r="B601" t="s">
        <v>24</v>
      </c>
      <c r="F601" s="5"/>
      <c r="G601" s="17"/>
      <c r="H601" s="17"/>
    </row>
    <row r="602" spans="1:11" x14ac:dyDescent="0.25">
      <c r="A602" s="16"/>
      <c r="B602" t="s">
        <v>88</v>
      </c>
      <c r="F602" s="5"/>
      <c r="G602" s="17"/>
      <c r="H602" s="17"/>
    </row>
    <row r="603" spans="1:11" x14ac:dyDescent="0.25">
      <c r="A603" s="16"/>
      <c r="B603" t="s">
        <v>2</v>
      </c>
      <c r="F603" s="5"/>
      <c r="G603" s="17"/>
      <c r="H603" s="17"/>
    </row>
    <row r="604" spans="1:11" x14ac:dyDescent="0.25">
      <c r="A604" s="16"/>
      <c r="F604" s="8"/>
      <c r="G604" s="35" t="s">
        <v>4</v>
      </c>
      <c r="H604" s="35"/>
      <c r="J604" s="8"/>
      <c r="K604" s="8"/>
    </row>
    <row r="605" spans="1:11" x14ac:dyDescent="0.25">
      <c r="A605" s="16"/>
      <c r="B605" t="s">
        <v>2</v>
      </c>
      <c r="F605" s="15"/>
      <c r="G605" s="15"/>
      <c r="H605" s="17"/>
    </row>
    <row r="606" spans="1:11" x14ac:dyDescent="0.25">
      <c r="A606" s="16"/>
      <c r="B606" s="1" t="s">
        <v>6</v>
      </c>
      <c r="F606" s="15"/>
      <c r="G606" s="7">
        <v>2020</v>
      </c>
      <c r="H606" s="7">
        <v>2019</v>
      </c>
    </row>
    <row r="607" spans="1:11" x14ac:dyDescent="0.25">
      <c r="A607" s="16"/>
      <c r="B607" t="s">
        <v>25</v>
      </c>
      <c r="F607" s="15"/>
      <c r="G607" s="4">
        <v>-111750545.09000015</v>
      </c>
      <c r="H607" s="4">
        <v>80475257.86000061</v>
      </c>
    </row>
    <row r="608" spans="1:11" x14ac:dyDescent="0.25">
      <c r="A608" s="16"/>
      <c r="B608" t="s">
        <v>102</v>
      </c>
      <c r="F608" s="15"/>
      <c r="G608" s="4">
        <v>1457059.2000000216</v>
      </c>
      <c r="H608" s="4">
        <v>-3744736.2299999953</v>
      </c>
    </row>
    <row r="609" spans="1:8" x14ac:dyDescent="0.25">
      <c r="A609" s="16"/>
      <c r="B609" t="s">
        <v>97</v>
      </c>
      <c r="F609" s="15"/>
      <c r="G609" s="4">
        <v>-245241.15999999875</v>
      </c>
      <c r="H609" s="4">
        <v>-66488.630000000121</v>
      </c>
    </row>
    <row r="610" spans="1:8" x14ac:dyDescent="0.25">
      <c r="A610" s="16"/>
      <c r="B610" t="s">
        <v>96</v>
      </c>
      <c r="F610" s="15"/>
      <c r="G610" s="4">
        <v>-491002.99999999895</v>
      </c>
      <c r="H610" s="4">
        <v>-280725.13999999902</v>
      </c>
    </row>
    <row r="611" spans="1:8" x14ac:dyDescent="0.25">
      <c r="A611" s="16"/>
      <c r="B611" t="s">
        <v>98</v>
      </c>
      <c r="F611" s="15"/>
      <c r="G611" s="4">
        <v>-14462993.599999994</v>
      </c>
      <c r="H611" s="4">
        <v>5978864.1100000003</v>
      </c>
    </row>
    <row r="612" spans="1:8" x14ac:dyDescent="0.25">
      <c r="A612" s="16"/>
      <c r="B612" t="s">
        <v>99</v>
      </c>
      <c r="F612" s="15"/>
      <c r="G612" s="4">
        <v>8094541.7500000028</v>
      </c>
      <c r="H612" s="4">
        <v>29692988.939999994</v>
      </c>
    </row>
    <row r="613" spans="1:8" x14ac:dyDescent="0.25">
      <c r="A613" s="16"/>
      <c r="B613" t="s">
        <v>100</v>
      </c>
      <c r="F613" s="15"/>
      <c r="G613" s="4">
        <v>-1918192.5099999998</v>
      </c>
      <c r="H613" s="4">
        <v>812048.81000000052</v>
      </c>
    </row>
    <row r="614" spans="1:8" x14ac:dyDescent="0.25">
      <c r="A614" s="16"/>
      <c r="B614" t="s">
        <v>108</v>
      </c>
      <c r="F614" s="15"/>
      <c r="G614" s="4">
        <v>-1430323.0200000056</v>
      </c>
      <c r="H614" s="4">
        <v>1347907.2800000086</v>
      </c>
    </row>
    <row r="615" spans="1:8" x14ac:dyDescent="0.25">
      <c r="A615" s="16"/>
      <c r="B615" t="s">
        <v>101</v>
      </c>
      <c r="F615" s="15"/>
      <c r="G615" s="4">
        <v>-1169644.2099999981</v>
      </c>
      <c r="H615" s="4">
        <v>572664.39999999711</v>
      </c>
    </row>
    <row r="616" spans="1:8" x14ac:dyDescent="0.25">
      <c r="A616" s="16"/>
      <c r="B616" t="s">
        <v>103</v>
      </c>
      <c r="F616" s="15"/>
      <c r="G616" s="4">
        <v>-19847216</v>
      </c>
      <c r="H616" s="17">
        <v>31971611</v>
      </c>
    </row>
    <row r="617" spans="1:8" x14ac:dyDescent="0.25">
      <c r="A617" s="16"/>
      <c r="B617" t="s">
        <v>106</v>
      </c>
      <c r="F617" s="5"/>
      <c r="G617" s="12">
        <v>0</v>
      </c>
      <c r="H617" s="12">
        <v>-1521790.95</v>
      </c>
    </row>
    <row r="618" spans="1:8" x14ac:dyDescent="0.25">
      <c r="A618" s="16"/>
      <c r="B618" t="s">
        <v>107</v>
      </c>
      <c r="F618" s="5"/>
      <c r="G618" s="17">
        <v>-722331.07</v>
      </c>
      <c r="H618" s="17">
        <v>2804198</v>
      </c>
    </row>
    <row r="619" spans="1:8" x14ac:dyDescent="0.25">
      <c r="A619" s="16"/>
      <c r="B619" t="s">
        <v>105</v>
      </c>
      <c r="F619" s="5"/>
      <c r="G619" s="17">
        <v>-3241272.01</v>
      </c>
      <c r="H619" s="17">
        <v>6717106</v>
      </c>
    </row>
    <row r="620" spans="1:8" x14ac:dyDescent="0.25">
      <c r="A620" s="16"/>
      <c r="B620" t="s">
        <v>104</v>
      </c>
      <c r="F620" s="5"/>
      <c r="G620" s="17">
        <v>-2765199.32</v>
      </c>
      <c r="H620" s="17">
        <v>7541136</v>
      </c>
    </row>
    <row r="621" spans="1:8" x14ac:dyDescent="0.25">
      <c r="A621" s="16"/>
      <c r="B621" s="1" t="s">
        <v>92</v>
      </c>
      <c r="F621" s="5"/>
      <c r="G621" s="15">
        <f>SUM(G607:G620)</f>
        <v>-148492360.04000011</v>
      </c>
      <c r="H621" s="15">
        <f>SUM(H607:H620)</f>
        <v>162300041.45000064</v>
      </c>
    </row>
    <row r="622" spans="1:8" x14ac:dyDescent="0.25">
      <c r="A622" s="16"/>
      <c r="F622" s="5"/>
      <c r="G622" s="17"/>
      <c r="H622" s="17"/>
    </row>
    <row r="623" spans="1:8" x14ac:dyDescent="0.25">
      <c r="A623" s="16"/>
      <c r="B623" s="1" t="s">
        <v>93</v>
      </c>
      <c r="F623" s="5"/>
      <c r="G623" s="17"/>
      <c r="H623" s="17"/>
    </row>
    <row r="624" spans="1:8" x14ac:dyDescent="0.25">
      <c r="A624" s="16"/>
      <c r="B624" s="1"/>
      <c r="F624" s="5"/>
      <c r="G624" s="17"/>
      <c r="H624" s="17"/>
    </row>
    <row r="625" spans="1:11" x14ac:dyDescent="0.25">
      <c r="A625" s="16"/>
      <c r="B625" t="s">
        <v>24</v>
      </c>
      <c r="F625" s="5"/>
      <c r="G625" s="17"/>
      <c r="H625" s="17"/>
    </row>
    <row r="626" spans="1:11" x14ac:dyDescent="0.25">
      <c r="A626" s="16"/>
      <c r="B626" t="s">
        <v>89</v>
      </c>
      <c r="F626" s="5"/>
      <c r="G626" s="17"/>
      <c r="H626" s="17"/>
    </row>
    <row r="627" spans="1:11" x14ac:dyDescent="0.25">
      <c r="A627" s="16"/>
      <c r="B627" t="s">
        <v>2</v>
      </c>
      <c r="F627" s="5"/>
      <c r="G627" s="17"/>
      <c r="H627" s="17"/>
    </row>
    <row r="628" spans="1:11" x14ac:dyDescent="0.25">
      <c r="A628" s="16"/>
      <c r="B628" t="s">
        <v>2</v>
      </c>
      <c r="F628" s="5"/>
      <c r="G628" s="17"/>
      <c r="H628" s="17"/>
    </row>
    <row r="629" spans="1:11" x14ac:dyDescent="0.25">
      <c r="A629" s="16"/>
      <c r="F629" s="8"/>
      <c r="G629" s="35" t="s">
        <v>4</v>
      </c>
      <c r="H629" s="35"/>
      <c r="J629" s="35"/>
      <c r="K629" s="35"/>
    </row>
    <row r="630" spans="1:11" x14ac:dyDescent="0.25">
      <c r="A630" s="16"/>
      <c r="B630" t="s">
        <v>2</v>
      </c>
      <c r="F630" s="15"/>
      <c r="G630" s="15"/>
      <c r="H630" s="17"/>
    </row>
    <row r="631" spans="1:11" x14ac:dyDescent="0.25">
      <c r="A631" s="16"/>
      <c r="B631" s="1" t="s">
        <v>94</v>
      </c>
      <c r="F631" s="15"/>
      <c r="G631" s="7">
        <v>2020</v>
      </c>
      <c r="H631" s="7">
        <v>2019</v>
      </c>
    </row>
    <row r="632" spans="1:11" x14ac:dyDescent="0.25">
      <c r="A632" s="16"/>
      <c r="B632" t="s">
        <v>25</v>
      </c>
      <c r="F632" s="15"/>
      <c r="G632" s="4">
        <v>193986660.63999915</v>
      </c>
      <c r="H632" s="17">
        <v>305737205.7299993</v>
      </c>
    </row>
    <row r="633" spans="1:11" x14ac:dyDescent="0.25">
      <c r="A633" s="16"/>
      <c r="B633" t="s">
        <v>102</v>
      </c>
      <c r="F633" s="15"/>
      <c r="G633" s="4">
        <v>10368081.360000022</v>
      </c>
      <c r="H633" s="4">
        <v>8911022.1600000057</v>
      </c>
    </row>
    <row r="634" spans="1:11" x14ac:dyDescent="0.25">
      <c r="A634" s="16"/>
      <c r="B634" t="s">
        <v>97</v>
      </c>
      <c r="F634" s="15"/>
      <c r="G634" s="4">
        <v>4106853</v>
      </c>
      <c r="H634" s="4">
        <v>4352094.16</v>
      </c>
    </row>
    <row r="635" spans="1:11" x14ac:dyDescent="0.25">
      <c r="A635" s="16"/>
      <c r="B635" t="s">
        <v>96</v>
      </c>
      <c r="F635" s="15"/>
      <c r="G635" s="4">
        <v>1688133.58</v>
      </c>
      <c r="H635" s="4">
        <v>2179136.58</v>
      </c>
    </row>
    <row r="636" spans="1:11" x14ac:dyDescent="0.25">
      <c r="A636" s="16"/>
      <c r="B636" t="s">
        <v>98</v>
      </c>
      <c r="F636" s="15"/>
      <c r="G636" s="4">
        <v>1865388.51</v>
      </c>
      <c r="H636" s="4">
        <v>16328382.23</v>
      </c>
    </row>
    <row r="637" spans="1:11" x14ac:dyDescent="0.25">
      <c r="A637" s="16"/>
      <c r="B637" t="s">
        <v>99</v>
      </c>
      <c r="F637" s="15"/>
      <c r="G637" s="4">
        <v>55651187.770000003</v>
      </c>
      <c r="H637" s="17">
        <v>47556646.019999996</v>
      </c>
    </row>
    <row r="638" spans="1:11" x14ac:dyDescent="0.25">
      <c r="A638" s="16"/>
      <c r="B638" t="s">
        <v>100</v>
      </c>
      <c r="F638" s="15"/>
      <c r="G638" s="4">
        <v>8570707.3000000007</v>
      </c>
      <c r="H638" s="4">
        <v>10488899.810000001</v>
      </c>
    </row>
    <row r="639" spans="1:11" x14ac:dyDescent="0.25">
      <c r="A639" s="16"/>
      <c r="B639" t="s">
        <v>108</v>
      </c>
      <c r="F639" s="15"/>
      <c r="G639" s="4">
        <v>700762.41999999434</v>
      </c>
      <c r="H639" s="4">
        <v>2131085.4400000088</v>
      </c>
    </row>
    <row r="640" spans="1:11" x14ac:dyDescent="0.25">
      <c r="A640" s="16"/>
      <c r="B640" t="s">
        <v>101</v>
      </c>
      <c r="F640" s="15"/>
      <c r="G640" s="4">
        <v>246622.11000000197</v>
      </c>
      <c r="H640" s="4">
        <v>1416266.319999997</v>
      </c>
    </row>
    <row r="641" spans="1:11" x14ac:dyDescent="0.25">
      <c r="A641" s="16"/>
      <c r="B641" t="s">
        <v>103</v>
      </c>
      <c r="F641" s="15"/>
      <c r="G641" s="4">
        <v>12454060.9</v>
      </c>
      <c r="H641" s="17">
        <v>32301277</v>
      </c>
    </row>
    <row r="642" spans="1:11" x14ac:dyDescent="0.25">
      <c r="A642" s="16"/>
      <c r="B642" t="s">
        <v>106</v>
      </c>
      <c r="F642" s="5"/>
      <c r="G642" s="17">
        <v>5000</v>
      </c>
      <c r="H642" s="12">
        <v>5000</v>
      </c>
      <c r="I642" s="12"/>
    </row>
    <row r="643" spans="1:11" x14ac:dyDescent="0.25">
      <c r="A643" s="16"/>
      <c r="B643" t="s">
        <v>107</v>
      </c>
      <c r="F643" s="5"/>
      <c r="G643" s="17">
        <v>49367082.93</v>
      </c>
      <c r="H643" s="12">
        <v>50089414.450000003</v>
      </c>
    </row>
    <row r="644" spans="1:11" x14ac:dyDescent="0.25">
      <c r="A644" s="16"/>
      <c r="B644" t="s">
        <v>105</v>
      </c>
      <c r="F644" s="5"/>
      <c r="G644" s="17">
        <v>3475833.62</v>
      </c>
      <c r="H644" s="17">
        <v>6717105.0599999996</v>
      </c>
    </row>
    <row r="645" spans="1:11" x14ac:dyDescent="0.25">
      <c r="A645" s="16"/>
      <c r="B645" t="s">
        <v>104</v>
      </c>
      <c r="F645" s="5"/>
      <c r="G645" s="17">
        <v>4775937.1400000006</v>
      </c>
      <c r="H645" s="17">
        <v>7541136.3600000003</v>
      </c>
    </row>
    <row r="646" spans="1:11" x14ac:dyDescent="0.25">
      <c r="A646" s="16"/>
      <c r="B646" s="1" t="s">
        <v>95</v>
      </c>
      <c r="F646" s="5"/>
      <c r="G646" s="15">
        <f>SUM(G632:G645)</f>
        <v>347262311.2799992</v>
      </c>
      <c r="H646" s="15">
        <f>SUM(H632:H645)</f>
        <v>495754671.31999934</v>
      </c>
    </row>
    <row r="647" spans="1:11" x14ac:dyDescent="0.25">
      <c r="A647" s="16"/>
      <c r="F647" s="5"/>
      <c r="G647" s="17"/>
      <c r="H647" s="17"/>
    </row>
    <row r="648" spans="1:11" x14ac:dyDescent="0.25">
      <c r="A648" s="16"/>
      <c r="F648" s="5"/>
      <c r="G648" s="17"/>
      <c r="H648" s="17"/>
    </row>
    <row r="649" spans="1:11" x14ac:dyDescent="0.25">
      <c r="A649" s="16"/>
      <c r="B649" s="36" t="s">
        <v>124</v>
      </c>
      <c r="C649" s="36"/>
      <c r="D649" s="36"/>
      <c r="E649" s="36"/>
      <c r="F649" s="36"/>
      <c r="G649" s="29"/>
      <c r="H649" s="29"/>
      <c r="I649" s="29"/>
      <c r="J649" s="29"/>
      <c r="K649" s="29"/>
    </row>
    <row r="650" spans="1:11" x14ac:dyDescent="0.25">
      <c r="A650" s="16"/>
      <c r="B650" s="16"/>
      <c r="C650" s="16"/>
      <c r="D650" s="16"/>
      <c r="E650" s="16"/>
      <c r="F650" s="16"/>
      <c r="G650" s="16"/>
      <c r="H650" s="17"/>
    </row>
    <row r="651" spans="1:11" x14ac:dyDescent="0.25">
      <c r="A651" s="16"/>
      <c r="B651" s="29" t="s">
        <v>126</v>
      </c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x14ac:dyDescent="0.25">
      <c r="A652" s="16"/>
      <c r="F652" s="17"/>
      <c r="G652" s="17"/>
    </row>
    <row r="653" spans="1:11" x14ac:dyDescent="0.25">
      <c r="A653" s="16"/>
      <c r="B653" s="36" t="s">
        <v>125</v>
      </c>
      <c r="C653" s="36"/>
      <c r="D653" s="36"/>
      <c r="E653" s="36"/>
      <c r="F653" s="36"/>
      <c r="G653" s="29"/>
    </row>
    <row r="654" spans="1:11" x14ac:dyDescent="0.25">
      <c r="A654" s="16"/>
      <c r="F654" s="17"/>
      <c r="G654" s="17"/>
    </row>
    <row r="655" spans="1:11" x14ac:dyDescent="0.25">
      <c r="A655" s="16"/>
      <c r="B655" s="29" t="s">
        <v>126</v>
      </c>
      <c r="F655" s="17"/>
      <c r="G655" s="17"/>
    </row>
    <row r="656" spans="1:11" x14ac:dyDescent="0.25">
      <c r="A656" s="16"/>
      <c r="F656" s="17"/>
      <c r="G656" s="17"/>
    </row>
    <row r="657" spans="1:11" x14ac:dyDescent="0.25">
      <c r="A657" s="16"/>
      <c r="B657" s="31" t="s">
        <v>109</v>
      </c>
      <c r="C657" s="31"/>
      <c r="D657" s="31"/>
      <c r="E657" s="31"/>
      <c r="F657" s="31"/>
      <c r="G657" s="31"/>
      <c r="H657" s="31"/>
      <c r="I657" s="31"/>
      <c r="J657" s="31"/>
      <c r="K657" s="31"/>
    </row>
    <row r="658" spans="1:11" x14ac:dyDescent="0.25">
      <c r="A658" s="16"/>
      <c r="B658" s="19"/>
      <c r="C658" s="20"/>
      <c r="D658" s="20"/>
      <c r="E658" s="20"/>
      <c r="F658" s="20"/>
      <c r="G658" s="20"/>
      <c r="H658" s="20"/>
      <c r="I658" s="26"/>
    </row>
    <row r="659" spans="1:11" x14ac:dyDescent="0.25">
      <c r="A659" s="16"/>
      <c r="B659" s="19"/>
      <c r="C659" s="20"/>
      <c r="D659" s="20"/>
      <c r="E659" s="20"/>
      <c r="F659" s="20"/>
      <c r="G659" s="20"/>
      <c r="H659" s="20"/>
      <c r="I659" s="26"/>
    </row>
    <row r="660" spans="1:11" x14ac:dyDescent="0.25">
      <c r="A660" s="16"/>
      <c r="B660" s="19"/>
      <c r="C660" s="19"/>
      <c r="E660" s="21"/>
      <c r="F660" s="21"/>
      <c r="G660" s="22"/>
      <c r="H660" s="22"/>
      <c r="I660" s="27"/>
    </row>
    <row r="661" spans="1:11" ht="15.75" x14ac:dyDescent="0.25">
      <c r="A661" s="16"/>
      <c r="B661" s="32" t="s">
        <v>120</v>
      </c>
      <c r="C661" s="32"/>
      <c r="D661" s="32"/>
      <c r="E661" s="32"/>
      <c r="F661" s="32"/>
      <c r="G661" s="32"/>
      <c r="H661" s="32"/>
      <c r="I661" s="32"/>
      <c r="J661" s="32"/>
      <c r="K661" s="32"/>
    </row>
    <row r="662" spans="1:11" x14ac:dyDescent="0.25">
      <c r="A662" s="16"/>
      <c r="B662" s="31" t="s">
        <v>111</v>
      </c>
      <c r="C662" s="31"/>
      <c r="D662" s="31"/>
      <c r="E662" s="31"/>
      <c r="F662" s="31"/>
      <c r="G662" s="31"/>
      <c r="H662" s="31"/>
      <c r="I662" s="31"/>
      <c r="J662" s="31"/>
      <c r="K662" s="31"/>
    </row>
    <row r="663" spans="1:11" x14ac:dyDescent="0.25">
      <c r="A663" s="16"/>
      <c r="B663" s="33"/>
      <c r="C663" s="33"/>
      <c r="D663" s="33"/>
      <c r="E663" s="33"/>
      <c r="F663" s="33"/>
      <c r="G663" s="33"/>
      <c r="H663" s="33"/>
      <c r="I663" s="33"/>
    </row>
    <row r="664" spans="1:11" x14ac:dyDescent="0.25">
      <c r="A664" s="16"/>
      <c r="B664" s="25"/>
      <c r="C664" s="25"/>
      <c r="D664" s="25"/>
      <c r="E664" s="25"/>
      <c r="F664" s="25"/>
      <c r="G664" s="25"/>
      <c r="H664" s="25"/>
      <c r="I664" s="25"/>
    </row>
    <row r="665" spans="1:11" x14ac:dyDescent="0.25">
      <c r="A665" s="16"/>
      <c r="B665" s="19"/>
      <c r="C665" s="19"/>
      <c r="D665" s="19"/>
      <c r="E665" s="19"/>
      <c r="F665" s="19"/>
      <c r="G665" s="19"/>
      <c r="H665" s="19"/>
      <c r="I665" s="19"/>
    </row>
    <row r="666" spans="1:11" x14ac:dyDescent="0.25">
      <c r="A666" s="16"/>
      <c r="B666" s="34" t="s">
        <v>110</v>
      </c>
      <c r="C666" s="34"/>
      <c r="D666" s="34"/>
      <c r="E666" s="34"/>
      <c r="F666" s="34"/>
      <c r="G666" s="34" t="s">
        <v>113</v>
      </c>
      <c r="H666" s="34"/>
      <c r="I666" s="34"/>
      <c r="J666" s="34"/>
      <c r="K666" s="34"/>
    </row>
    <row r="667" spans="1:11" x14ac:dyDescent="0.25">
      <c r="A667" s="16"/>
      <c r="B667" s="19"/>
      <c r="C667" s="18"/>
      <c r="D667" s="18"/>
      <c r="E667" s="18"/>
      <c r="F667" s="28"/>
      <c r="G667" s="34" t="s">
        <v>114</v>
      </c>
      <c r="H667" s="34"/>
      <c r="I667" s="34"/>
      <c r="J667" s="34"/>
      <c r="K667" s="34"/>
    </row>
    <row r="668" spans="1:11" x14ac:dyDescent="0.25">
      <c r="A668" s="16"/>
      <c r="B668" s="19"/>
      <c r="C668" s="18"/>
      <c r="D668" s="18"/>
      <c r="E668" s="18"/>
      <c r="F668" s="28"/>
      <c r="G668" s="34" t="s">
        <v>115</v>
      </c>
      <c r="H668" s="34"/>
      <c r="I668" s="34"/>
      <c r="J668" s="34"/>
      <c r="K668" s="34"/>
    </row>
    <row r="669" spans="1:11" x14ac:dyDescent="0.25">
      <c r="A669" s="16"/>
      <c r="B669" s="19"/>
      <c r="C669" s="18"/>
      <c r="D669" s="18"/>
      <c r="E669" s="18"/>
      <c r="F669" s="18"/>
      <c r="G669" s="18"/>
      <c r="H669" s="18"/>
      <c r="I669" s="18"/>
    </row>
    <row r="670" spans="1:11" x14ac:dyDescent="0.25">
      <c r="A670" s="16"/>
      <c r="B670" s="19"/>
      <c r="C670" s="23"/>
      <c r="D670" s="23"/>
      <c r="E670" s="21"/>
      <c r="F670" s="24"/>
      <c r="G670" s="24"/>
      <c r="H670" s="24"/>
    </row>
    <row r="671" spans="1:11" x14ac:dyDescent="0.25">
      <c r="A671" s="16"/>
      <c r="B671" s="34" t="s">
        <v>121</v>
      </c>
      <c r="C671" s="34"/>
      <c r="D671" s="34"/>
      <c r="E671" s="34"/>
      <c r="F671" s="34"/>
      <c r="G671" s="34" t="s">
        <v>122</v>
      </c>
      <c r="H671" s="34"/>
      <c r="I671" s="34"/>
      <c r="J671" s="34"/>
      <c r="K671" s="34"/>
    </row>
    <row r="672" spans="1:11" x14ac:dyDescent="0.25">
      <c r="A672" s="16"/>
      <c r="B672" s="31" t="s">
        <v>112</v>
      </c>
      <c r="C672" s="31"/>
      <c r="D672" s="31"/>
      <c r="E672" s="31"/>
      <c r="F672" s="31"/>
      <c r="G672" s="31" t="s">
        <v>123</v>
      </c>
      <c r="H672" s="31"/>
      <c r="I672" s="31"/>
      <c r="J672" s="31"/>
      <c r="K672" s="31"/>
    </row>
    <row r="673" spans="1:8" x14ac:dyDescent="0.25">
      <c r="A673" s="16"/>
    </row>
    <row r="674" spans="1:8" x14ac:dyDescent="0.25">
      <c r="A674" s="16"/>
      <c r="F674" s="5"/>
      <c r="G674" s="17"/>
      <c r="H674" s="17"/>
    </row>
    <row r="675" spans="1:8" x14ac:dyDescent="0.25">
      <c r="A675" s="16"/>
      <c r="F675" s="5"/>
      <c r="G675" s="17"/>
      <c r="H675" s="17"/>
    </row>
    <row r="676" spans="1:8" x14ac:dyDescent="0.25">
      <c r="A676" s="16"/>
      <c r="F676" s="5"/>
      <c r="G676" s="17"/>
      <c r="H676" s="17"/>
    </row>
    <row r="677" spans="1:8" x14ac:dyDescent="0.25">
      <c r="A677" s="16"/>
      <c r="F677" s="5"/>
      <c r="G677" s="17"/>
      <c r="H677" s="17"/>
    </row>
    <row r="678" spans="1:8" x14ac:dyDescent="0.25">
      <c r="A678" s="16"/>
      <c r="F678" s="5"/>
      <c r="G678" s="17"/>
      <c r="H678" s="17"/>
    </row>
    <row r="679" spans="1:8" x14ac:dyDescent="0.25">
      <c r="A679" s="16"/>
      <c r="F679" s="5"/>
      <c r="G679" s="17"/>
      <c r="H679" s="17"/>
    </row>
    <row r="680" spans="1:8" x14ac:dyDescent="0.25">
      <c r="A680" s="16"/>
      <c r="F680" s="5"/>
      <c r="G680" s="17"/>
      <c r="H680" s="17"/>
    </row>
    <row r="681" spans="1:8" x14ac:dyDescent="0.25">
      <c r="A681" s="16"/>
      <c r="F681" s="5"/>
      <c r="G681" s="17"/>
      <c r="H681" s="17"/>
    </row>
    <row r="682" spans="1:8" x14ac:dyDescent="0.25">
      <c r="A682" s="16"/>
      <c r="F682" s="5"/>
      <c r="G682" s="17"/>
      <c r="H682" s="17"/>
    </row>
    <row r="683" spans="1:8" x14ac:dyDescent="0.25">
      <c r="A683" s="16"/>
      <c r="F683" s="5"/>
      <c r="G683" s="17"/>
      <c r="H683" s="17"/>
    </row>
    <row r="684" spans="1:8" x14ac:dyDescent="0.25">
      <c r="A684" s="16"/>
      <c r="F684" s="5"/>
      <c r="G684" s="17"/>
      <c r="H684" s="17"/>
    </row>
    <row r="685" spans="1:8" x14ac:dyDescent="0.25">
      <c r="A685" s="16"/>
      <c r="F685" s="5"/>
      <c r="G685" s="17"/>
      <c r="H685" s="17"/>
    </row>
  </sheetData>
  <mergeCells count="57">
    <mergeCell ref="G129:H129"/>
    <mergeCell ref="B5:G5"/>
    <mergeCell ref="B7:F7"/>
    <mergeCell ref="G14:H14"/>
    <mergeCell ref="G36:H36"/>
    <mergeCell ref="G58:H58"/>
    <mergeCell ref="G85:H85"/>
    <mergeCell ref="G107:H107"/>
    <mergeCell ref="B407:F407"/>
    <mergeCell ref="G151:H151"/>
    <mergeCell ref="G173:H173"/>
    <mergeCell ref="G198:H198"/>
    <mergeCell ref="G221:H221"/>
    <mergeCell ref="G245:H245"/>
    <mergeCell ref="G268:H268"/>
    <mergeCell ref="G490:H490"/>
    <mergeCell ref="I490:J490"/>
    <mergeCell ref="G293:H293"/>
    <mergeCell ref="G316:H316"/>
    <mergeCell ref="G341:H341"/>
    <mergeCell ref="G364:H364"/>
    <mergeCell ref="G387:H387"/>
    <mergeCell ref="G413:H413"/>
    <mergeCell ref="G441:H441"/>
    <mergeCell ref="J441:K441"/>
    <mergeCell ref="G466:H466"/>
    <mergeCell ref="J466:K466"/>
    <mergeCell ref="G517:H517"/>
    <mergeCell ref="I517:J517"/>
    <mergeCell ref="B537:F537"/>
    <mergeCell ref="G540:H540"/>
    <mergeCell ref="I540:J540"/>
    <mergeCell ref="B1:K1"/>
    <mergeCell ref="B3:K3"/>
    <mergeCell ref="B2:K2"/>
    <mergeCell ref="B657:K657"/>
    <mergeCell ref="G666:K666"/>
    <mergeCell ref="G629:H629"/>
    <mergeCell ref="J629:K629"/>
    <mergeCell ref="B663:I663"/>
    <mergeCell ref="B661:K661"/>
    <mergeCell ref="B662:K662"/>
    <mergeCell ref="G560:H560"/>
    <mergeCell ref="I560:J560"/>
    <mergeCell ref="G580:H580"/>
    <mergeCell ref="K580:L580"/>
    <mergeCell ref="G604:H604"/>
    <mergeCell ref="B510:G510"/>
    <mergeCell ref="G672:K672"/>
    <mergeCell ref="B666:F666"/>
    <mergeCell ref="B671:F671"/>
    <mergeCell ref="B672:F672"/>
    <mergeCell ref="B649:F649"/>
    <mergeCell ref="B653:F653"/>
    <mergeCell ref="G667:K667"/>
    <mergeCell ref="G668:K668"/>
    <mergeCell ref="G671:K67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Consolidadas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Diaz Estrada</dc:creator>
  <cp:lastModifiedBy>Humberto Manuel Santiago Gonzalez</cp:lastModifiedBy>
  <cp:lastPrinted>2021-02-23T21:19:09Z</cp:lastPrinted>
  <dcterms:created xsi:type="dcterms:W3CDTF">2021-01-07T20:58:54Z</dcterms:created>
  <dcterms:modified xsi:type="dcterms:W3CDTF">2021-02-24T16:44:34Z</dcterms:modified>
</cp:coreProperties>
</file>